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0225D11E-EE7C-4DE1-934A-92E3503342CF}" xr6:coauthVersionLast="47" xr6:coauthVersionMax="47" xr10:uidLastSave="{00000000-0000-0000-0000-000000000000}"/>
  <bookViews>
    <workbookView xWindow="-120" yWindow="-120" windowWidth="29040" windowHeight="15840" tabRatio="834" activeTab="9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1" l="1"/>
  <c r="D17" i="68"/>
  <c r="D17" i="69"/>
  <c r="D22" i="41"/>
  <c r="D16" i="70"/>
  <c r="D14" i="67"/>
  <c r="D16" i="67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0" i="67" l="1"/>
  <c r="D19" i="68"/>
  <c r="D16" i="65" l="1"/>
  <c r="D14" i="70"/>
  <c r="D14" i="69"/>
  <c r="D16" i="66"/>
  <c r="Q17" i="74" l="1"/>
  <c r="D19" i="69" l="1"/>
  <c r="D21" i="69"/>
  <c r="D11" i="65" l="1"/>
  <c r="D20" i="65"/>
  <c r="F11" i="65" s="1"/>
  <c r="D17" i="41"/>
  <c r="D11" i="41" s="1"/>
  <c r="D22" i="66"/>
  <c r="G11" i="66" s="1"/>
  <c r="D24" i="41"/>
  <c r="G11" i="41" s="1"/>
  <c r="F11" i="41"/>
  <c r="D20" i="66"/>
  <c r="F11" i="66" s="1"/>
  <c r="D11" i="67"/>
  <c r="D11" i="69"/>
  <c r="F11" i="69"/>
  <c r="D14" i="66"/>
  <c r="C11" i="66" s="1"/>
  <c r="C11" i="41"/>
  <c r="D19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18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BL13" i="72"/>
  <c r="D21" i="68"/>
  <c r="F11" i="68" s="1"/>
  <c r="BL9" i="72"/>
  <c r="C11" i="67"/>
  <c r="E11" i="68"/>
  <c r="D14" i="68"/>
  <c r="C11" i="68" s="1"/>
  <c r="D11" i="66"/>
  <c r="BN12" i="72"/>
  <c r="D20" i="70"/>
  <c r="F11" i="70" s="1"/>
  <c r="E11" i="69"/>
  <c r="BM15" i="72"/>
  <c r="D11" i="70"/>
  <c r="BL14" i="72"/>
  <c r="D18" i="70"/>
  <c r="E11" i="70" s="1"/>
  <c r="D23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BO9" i="72"/>
  <c r="D23" i="69"/>
  <c r="G11" i="69" s="1"/>
  <c r="BN10" i="72"/>
  <c r="BK14" i="72"/>
  <c r="BM12" i="72"/>
  <c r="BK12" i="72"/>
  <c r="BM10" i="72"/>
  <c r="BL11" i="72"/>
  <c r="BN9" i="72"/>
  <c r="BM9" i="72"/>
  <c r="G7" i="67" l="1"/>
  <c r="G9" i="67" s="1"/>
  <c r="G7" i="65"/>
  <c r="G9" i="65" s="1"/>
  <c r="G7" i="68"/>
  <c r="G9" i="68" s="1"/>
  <c r="BO16" i="72"/>
  <c r="G7" i="41"/>
  <c r="G9" i="41" s="1"/>
  <c r="BN16" i="72"/>
  <c r="BM16" i="72"/>
  <c r="BK16" i="72"/>
  <c r="BL16" i="72"/>
  <c r="G7" i="70"/>
  <c r="G9" i="70" s="1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<sst xmlns="http://schemas.openxmlformats.org/spreadsheetml/2006/main" count="418" uniqueCount="100">
  <si>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</si>
  <si>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</si>
  <si>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</si>
  <si>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</si>
  <si>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</si>
  <si>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</si>
  <si>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</si>
  <si>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</si>
  <si>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</si>
  <si>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</si>
  <si>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</si>
  <si>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</si>
  <si>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</si>
  <si>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</si>
  <si>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</si>
  <si>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</si>
  <si>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</si>
  <si>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</si>
  <si>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</si>
  <si>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</si>
  <si>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</si>
  <si>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</si>
  <si>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</si>
  <si>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</si>
  <si>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</si>
  <si>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</si>
  <si>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</si>
  <si>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</si>
  <si>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</si>
  <si>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</si>
  <si>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</si>
  <si>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</si>
  <si>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</si>
  <si>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</si>
  <si>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</si>
  <si>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</si>
  <si>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</si>
  <si>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</si>
  <si>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</si>
  <si>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</si>
  <si>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</si>
  <si>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</si>
  <si>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</si>
  <si>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</si>
  <si>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</si>
  <si>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</si>
  <si>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</si>
  <si>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</si>
  <si>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</si>
  <si>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</si>
  <si>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</si>
  <si>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</si>
  <si>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</si>
  <si>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</si>
  <si>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</si>
  <si>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</si>
  <si>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</si>
  <si>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</si>
  <si>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</si>
  <si>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</si>
  <si>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</si>
  <si>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</si>
  <si>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</si>
  <si>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</si>
  <si>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</si>
  <si>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</si>
  <si>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</si>
  <si>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</si>
  <si>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</si>
  <si>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</si>
  <si>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</si>
  <si>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t>CĐ Mizo</t>
  </si>
  <si>
    <t>Ngày kiểm tra: 13/06/2025</t>
  </si>
  <si>
    <t>Ngày kiểm tra: 11&amp;13/06/2025</t>
  </si>
  <si>
    <t>Ngày kiểm tra: 12/06/2025</t>
  </si>
  <si>
    <t>Ngày kiểm tra: 11/06/2025</t>
  </si>
  <si>
    <t>Chưa khắc phục</t>
  </si>
  <si>
    <t>Khu vực cục nóng máy lạnh lầu 1</t>
  </si>
  <si>
    <t>Vật tư, dụng cụ tập kết nhiều tại khu vực cục nóng máy lạnh</t>
  </si>
  <si>
    <t>CĐ Phay</t>
  </si>
  <si>
    <t>Tủ điện bơm lọc dầu CĐ Mizo</t>
  </si>
  <si>
    <t>Máng điện máy lạnh khu vực thang máy</t>
  </si>
  <si>
    <t>Máng điện bị hư, rỉ sét</t>
  </si>
  <si>
    <t>Máy cưa lọng</t>
  </si>
  <si>
    <t>Dầu nhớt đổ đầy ra sàn</t>
  </si>
  <si>
    <t>Máy số 1, 5, 9 bị hư tấm bao che phôi văng bắn</t>
  </si>
  <si>
    <t>Khu vực lưu chứa rác thải</t>
  </si>
  <si>
    <t>Dây điện không có chỗ chứa, bỏ tràn ra ngoài.
=&gt; Bố trí thêm phuy đựng dây điện</t>
  </si>
  <si>
    <t>Khu vực máy mài phẳng</t>
  </si>
  <si>
    <t>Technich</t>
  </si>
  <si>
    <t>CĐ Jido</t>
  </si>
  <si>
    <t>Tủ điện không được hiển thị tên thiết bị, tên nhận biết các nút nhấn điều khiển</t>
  </si>
  <si>
    <t>Thang để không đúng nơi quy định: trên hành làng lối đi, gây nguy hiểm cho mọi người khi đi qua.
=&gt; Yêu cầu sau khi hoàn tất công việc thu dọn thang trả lại đúng nơi qui định.</t>
  </si>
  <si>
    <t>Khu vực hàng lanh máy nén khí</t>
  </si>
  <si>
    <t>Máng điện, vật dụng linh tinh cần được sàng lọc, sắp xếp lại gọn gàng ngăn nắp.</t>
  </si>
  <si>
    <t xml:space="preserve">Kính hiển vi, ghế ngồi của Kensa,…để trong phòng máy khuôn không đúng nơi  qui định --&gt; Nguy cơ ngã đỗ làm hư hỏng thiết bị. </t>
  </si>
  <si>
    <t>Lon nước uống bỏ chung với phuy mạt sắt --&gt; phân loại chất thải không đúng quy định</t>
  </si>
  <si>
    <t>Nhà xe lầu 2</t>
  </si>
  <si>
    <t>Vật tư, dụng cụ tập kết nhiều tại khu vực nhà xe lầu 2, cản trở công việc vệ sinh máy lạnh</t>
  </si>
  <si>
    <t>Chờ vật tư về thay thế
dự kiến 30/7/2025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</si>
</sst>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sz val="10"/>
      <color rgb="FFC00000"/>
      <name val="Times New Roman"/>
      <family val="1"/>
    </font>
    <font>
      <b/>
      <sz val="11"/>
      <color rgb="FF0000FF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1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21" fillId="27" borderId="18" xfId="0" applyFont="1" applyFill="1" applyBorder="1" applyAlignment="1" applyProtection="1">
      <alignment vertical="center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2" fillId="28" borderId="10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19" fillId="0" borderId="10" xfId="0" applyFont="1" applyFill="1" applyBorder="1" applyProtection="1"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8" xfId="0" applyFont="1" applyFill="1" applyBorder="1" applyAlignment="1" applyProtection="1">
      <alignment vertical="center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14" fontId="4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0" applyNumberFormat="1" applyFont="1" applyFill="1" applyBorder="1" applyAlignment="1" applyProtection="1">
      <alignment horizontal="center"/>
      <protection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14" fontId="41" fillId="0" borderId="32" xfId="0" applyNumberFormat="1" applyFont="1" applyBorder="1" applyAlignment="1" applyProtection="1">
      <alignment horizontal="center" vertical="center" wrapText="1"/>
      <protection locked="0" hidden="1"/>
    </xf>
    <xf numFmtId="0" fontId="42" fillId="28" borderId="23" xfId="0" applyFont="1" applyFill="1" applyBorder="1" applyAlignment="1" applyProtection="1">
      <alignment vertical="center" wrapText="1"/>
      <protection locked="0" hidden="1"/>
    </xf>
    <xf numFmtId="14" fontId="21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30" xfId="0" applyFont="1" applyFill="1" applyBorder="1" applyAlignment="1" applyProtection="1">
      <alignment horizontal="center" vertical="center" wrapText="1"/>
      <protection locked="0" hidden="1"/>
    </xf>
    <xf numFmtId="0" fontId="21" fillId="0" borderId="31" xfId="0" applyFont="1" applyFill="1" applyBorder="1" applyAlignment="1" applyProtection="1">
      <alignment horizontal="center" vertical="center" wrapText="1"/>
      <protection locked="0" hidden="1"/>
    </xf>
    <xf numFmtId="0" fontId="45" fillId="27" borderId="23" xfId="0" applyFont="1" applyFill="1" applyBorder="1" applyAlignment="1" applyProtection="1">
      <alignment horizontal="center" vertical="center"/>
      <protection locked="0" hidden="1"/>
    </xf>
    <xf numFmtId="0" fontId="45" fillId="27" borderId="23" xfId="0" applyFont="1" applyFill="1" applyBorder="1" applyAlignment="1" applyProtection="1">
      <alignment vertical="center" wrapText="1"/>
      <protection locked="0" hidden="1"/>
    </xf>
    <xf numFmtId="0" fontId="26" fillId="0" borderId="10" xfId="0" applyFont="1" applyFill="1" applyBorder="1" applyAlignment="1" applyProtection="1">
      <alignment vertical="center"/>
      <protection locked="0" hidden="1"/>
    </xf>
    <xf numFmtId="14" fontId="21" fillId="0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26" fillId="0" borderId="23" xfId="0" applyNumberFormat="1" applyFont="1" applyBorder="1" applyAlignment="1" applyProtection="1">
      <alignment horizontal="center" vertical="center" wrapText="1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32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1984"/>
        <c:axId val="1326674496"/>
      </c:barChart>
      <c:catAx>
        <c:axId val="13266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7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1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79456"/>
        <c:axId val="1328180000"/>
      </c:barChart>
      <c:catAx>
        <c:axId val="13281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18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79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80544"/>
        <c:axId val="1328181632"/>
      </c:barChart>
      <c:catAx>
        <c:axId val="132818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16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18163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054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83808"/>
        <c:axId val="1328184352"/>
      </c:barChart>
      <c:catAx>
        <c:axId val="132818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43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18435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380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90880"/>
        <c:axId val="1328188160"/>
      </c:barChart>
      <c:catAx>
        <c:axId val="132819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81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18816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9088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85440"/>
        <c:axId val="1328185984"/>
      </c:barChart>
      <c:catAx>
        <c:axId val="132818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5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1859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54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1776"/>
        <c:axId val="1328573408"/>
      </c:barChart>
      <c:catAx>
        <c:axId val="132857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3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5734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1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2320"/>
        <c:axId val="1328577216"/>
      </c:barChart>
      <c:catAx>
        <c:axId val="132857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7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57721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23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66880"/>
        <c:axId val="1328567424"/>
      </c:barChart>
      <c:catAx>
        <c:axId val="1328566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74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56742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688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2864"/>
        <c:axId val="132857068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567968"/>
        <c:axId val="1328571232"/>
      </c:lineChart>
      <c:catAx>
        <c:axId val="1328572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0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57068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28572864"/>
        <c:crosses val="autoZero"/>
        <c:crossBetween val="between"/>
      </c:valAx>
      <c:catAx>
        <c:axId val="132856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328571232"/>
        <c:crosses val="autoZero"/>
        <c:auto val="0"/>
        <c:lblAlgn val="ctr"/>
        <c:lblOffset val="100"/>
        <c:noMultiLvlLbl val="0"/>
      </c:catAx>
      <c:valAx>
        <c:axId val="132857123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328567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5584"/>
        <c:axId val="1328569056"/>
      </c:barChart>
      <c:catAx>
        <c:axId val="1328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56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5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98.333333333333329</c:v>
                </c:pt>
                <c:pt idx="1">
                  <c:v>98.333333333333329</c:v>
                </c:pt>
                <c:pt idx="2">
                  <c:v>99.333333333333329</c:v>
                </c:pt>
                <c:pt idx="3">
                  <c:v>97.333333333333329</c:v>
                </c:pt>
                <c:pt idx="4">
                  <c:v>97.666666666666671</c:v>
                </c:pt>
                <c:pt idx="5">
                  <c:v>98.333333333333329</c:v>
                </c:pt>
                <c:pt idx="6">
                  <c:v>97.333333333333329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72320"/>
        <c:axId val="132667286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673952"/>
        <c:axId val="1326673408"/>
      </c:lineChart>
      <c:catAx>
        <c:axId val="132667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7286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2320"/>
        <c:crosses val="autoZero"/>
        <c:crossBetween val="between"/>
      </c:valAx>
      <c:catAx>
        <c:axId val="1326673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326673408"/>
        <c:crosses val="autoZero"/>
        <c:auto val="0"/>
        <c:lblAlgn val="ctr"/>
        <c:lblOffset val="100"/>
        <c:noMultiLvlLbl val="0"/>
      </c:catAx>
      <c:valAx>
        <c:axId val="132667340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326673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8304"/>
        <c:axId val="1328576672"/>
      </c:barChart>
      <c:catAx>
        <c:axId val="132857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5766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8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63616"/>
        <c:axId val="1328564160"/>
      </c:barChart>
      <c:catAx>
        <c:axId val="1328563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5641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3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873664"/>
        <c:axId val="1329875296"/>
      </c:barChart>
      <c:catAx>
        <c:axId val="132987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87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987529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873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866592"/>
        <c:axId val="1329866048"/>
      </c:barChart>
      <c:catAx>
        <c:axId val="1329866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86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986604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86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76128"/>
        <c:axId val="1326670688"/>
      </c:barChart>
      <c:catAx>
        <c:axId val="132667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706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6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2528"/>
        <c:axId val="1326666336"/>
      </c:barChart>
      <c:catAx>
        <c:axId val="1326662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6633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2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5792"/>
        <c:axId val="1326676672"/>
      </c:barChart>
      <c:catAx>
        <c:axId val="132666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766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5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4160"/>
        <c:axId val="1326664704"/>
      </c:barChart>
      <c:catAx>
        <c:axId val="132666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6470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4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7968"/>
        <c:axId val="1326669056"/>
      </c:barChart>
      <c:catAx>
        <c:axId val="132666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6905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7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77280"/>
        <c:axId val="1328189248"/>
      </c:barChart>
      <c:catAx>
        <c:axId val="132817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18924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77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91968"/>
        <c:axId val="1328178368"/>
      </c:barChart>
      <c:catAx>
        <c:axId val="132819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7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17836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91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jpe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14</xdr:row>
      <xdr:rowOff>85725</xdr:rowOff>
    </xdr:from>
    <xdr:to>
      <xdr:col>4</xdr:col>
      <xdr:colOff>2447925</xdr:colOff>
      <xdr:row>14</xdr:row>
      <xdr:rowOff>1819275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5B87C7A-1BD4-692F-E0B3-5B840C2C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467225"/>
          <a:ext cx="237172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14</xdr:row>
      <xdr:rowOff>38100</xdr:rowOff>
    </xdr:from>
    <xdr:to>
      <xdr:col>5</xdr:col>
      <xdr:colOff>2124075</xdr:colOff>
      <xdr:row>14</xdr:row>
      <xdr:rowOff>1885950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D43446-7493-6BDC-4C18-4C809BE3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4419600"/>
          <a:ext cx="164782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14</xdr:row>
      <xdr:rowOff>28575</xdr:rowOff>
    </xdr:from>
    <xdr:ext cx="2333625" cy="1819275"/>
    <xdr:pic>
      <xdr:nvPicPr>
        <xdr:cNvPr id="5" name="Picture 4">
          <a:extLst>
            <a:ext uri="{FF2B5EF4-FFF2-40B4-BE49-F238E27FC236}">
              <a16:creationId xmlns:a16="http://schemas.microsoft.com/office/drawing/2014/main" id="{BE818D16-BCE1-4398-B2B7-AF07FE06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238375"/>
          <a:ext cx="233362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47625</xdr:colOff>
      <xdr:row>17</xdr:row>
      <xdr:rowOff>47625</xdr:rowOff>
    </xdr:from>
    <xdr:to>
      <xdr:col>4</xdr:col>
      <xdr:colOff>2419350</xdr:colOff>
      <xdr:row>17</xdr:row>
      <xdr:rowOff>1866900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D5097CC-A93A-6ED5-A5C7-7668E15F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600825"/>
          <a:ext cx="237172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19</xdr:row>
      <xdr:rowOff>38101</xdr:rowOff>
    </xdr:from>
    <xdr:to>
      <xdr:col>4</xdr:col>
      <xdr:colOff>1524000</xdr:colOff>
      <xdr:row>19</xdr:row>
      <xdr:rowOff>1175309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2C82B48-F41B-9E8A-D2BC-24B16D6C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8763001"/>
          <a:ext cx="1476375" cy="1137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857251</xdr:colOff>
      <xdr:row>19</xdr:row>
      <xdr:rowOff>428626</xdr:rowOff>
    </xdr:from>
    <xdr:to>
      <xdr:col>4</xdr:col>
      <xdr:colOff>2476501</xdr:colOff>
      <xdr:row>19</xdr:row>
      <xdr:rowOff>1866178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1E3D912-D4CD-EA5C-BE40-EBAB1B363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9153526"/>
          <a:ext cx="1619250" cy="143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15</xdr:row>
      <xdr:rowOff>19051</xdr:rowOff>
    </xdr:from>
    <xdr:to>
      <xdr:col>4</xdr:col>
      <xdr:colOff>2352675</xdr:colOff>
      <xdr:row>15</xdr:row>
      <xdr:rowOff>1857375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8FEAFAB-C90C-E289-812D-E5DAC6C9B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305551"/>
          <a:ext cx="2305050" cy="1838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14</xdr:row>
      <xdr:rowOff>32552</xdr:rowOff>
    </xdr:from>
    <xdr:to>
      <xdr:col>5</xdr:col>
      <xdr:colOff>2466975</xdr:colOff>
      <xdr:row>15</xdr:row>
      <xdr:rowOff>0</xdr:rowOff>
    </xdr:to>
    <xdr:pic>
      <xdr:nvPicPr>
        <xdr:cNvPr id="2" name="Picture 1" descr="gen-n-z6740964417721_4bce16aa641df3314458fa17f8b5fc6d.jpg">
          <a:extLst>
            <a:ext uri="{FF2B5EF4-FFF2-40B4-BE49-F238E27FC236}">
              <a16:creationId xmlns:a16="http://schemas.microsoft.com/office/drawing/2014/main" id="{022CA446-E8E3-4C56-92E4-47E4B4133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105650" y="4414052"/>
          <a:ext cx="2419350" cy="187244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17</xdr:row>
      <xdr:rowOff>51602</xdr:rowOff>
    </xdr:from>
    <xdr:to>
      <xdr:col>5</xdr:col>
      <xdr:colOff>2482462</xdr:colOff>
      <xdr:row>17</xdr:row>
      <xdr:rowOff>1866900</xdr:rowOff>
    </xdr:to>
    <xdr:pic>
      <xdr:nvPicPr>
        <xdr:cNvPr id="3" name="Picture 2" descr="gen-n-z6740964426390_20470de60fa66bb979c007f24cd04a28.jpg">
          <a:extLst>
            <a:ext uri="{FF2B5EF4-FFF2-40B4-BE49-F238E27FC236}">
              <a16:creationId xmlns:a16="http://schemas.microsoft.com/office/drawing/2014/main" id="{87EEF964-1813-4FD2-B49A-830E8B8E9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096125" y="8509802"/>
          <a:ext cx="2444362" cy="1815298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14</xdr:row>
      <xdr:rowOff>1899962</xdr:rowOff>
    </xdr:from>
    <xdr:to>
      <xdr:col>5</xdr:col>
      <xdr:colOff>2450291</xdr:colOff>
      <xdr:row>15</xdr:row>
      <xdr:rowOff>1885949</xdr:rowOff>
    </xdr:to>
    <xdr:pic>
      <xdr:nvPicPr>
        <xdr:cNvPr id="4" name="Picture 3" descr="gen-h-dien.jpg">
          <a:extLst>
            <a:ext uri="{FF2B5EF4-FFF2-40B4-BE49-F238E27FC236}">
              <a16:creationId xmlns:a16="http://schemas.microsoft.com/office/drawing/2014/main" id="{0AAE781E-F586-40D7-AC83-9880048D5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19792" r="347"/>
        <a:stretch>
          <a:fillRect/>
        </a:stretch>
      </xdr:blipFill>
      <xdr:spPr>
        <a:xfrm>
          <a:off x="7105650" y="6281462"/>
          <a:ext cx="2402666" cy="189098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12</xdr:row>
      <xdr:rowOff>38100</xdr:rowOff>
    </xdr:from>
    <xdr:to>
      <xdr:col>4</xdr:col>
      <xdr:colOff>2476500</xdr:colOff>
      <xdr:row>12</xdr:row>
      <xdr:rowOff>1895475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A8E8EF-B982-706A-CBFF-F69AA1800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247900"/>
          <a:ext cx="2447925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209550</xdr:colOff>
      <xdr:row>19</xdr:row>
      <xdr:rowOff>57151</xdr:rowOff>
    </xdr:from>
    <xdr:to>
      <xdr:col>4</xdr:col>
      <xdr:colOff>2352675</xdr:colOff>
      <xdr:row>19</xdr:row>
      <xdr:rowOff>1847851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B36B9A-C027-E95F-ECB5-5FE277FE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8772526"/>
          <a:ext cx="214312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20</xdr:row>
      <xdr:rowOff>47625</xdr:rowOff>
    </xdr:from>
    <xdr:to>
      <xdr:col>4</xdr:col>
      <xdr:colOff>2371725</xdr:colOff>
      <xdr:row>20</xdr:row>
      <xdr:rowOff>1857375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45043F-9DAD-3E98-67B5-8788E027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0668000"/>
          <a:ext cx="218122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13</xdr:row>
      <xdr:rowOff>51081</xdr:rowOff>
    </xdr:from>
    <xdr:to>
      <xdr:col>4</xdr:col>
      <xdr:colOff>2447926</xdr:colOff>
      <xdr:row>13</xdr:row>
      <xdr:rowOff>1876424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6D799-EC84-4768-0A48-71DEA1E9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4165881"/>
          <a:ext cx="2419350" cy="1825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14</xdr:row>
      <xdr:rowOff>57150</xdr:rowOff>
    </xdr:from>
    <xdr:to>
      <xdr:col>4</xdr:col>
      <xdr:colOff>2457450</xdr:colOff>
      <xdr:row>14</xdr:row>
      <xdr:rowOff>1885950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B7FB19-48BC-890B-385E-F3D264272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38650"/>
          <a:ext cx="240982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14</xdr:row>
      <xdr:rowOff>57150</xdr:rowOff>
    </xdr:from>
    <xdr:to>
      <xdr:col>5</xdr:col>
      <xdr:colOff>2449884</xdr:colOff>
      <xdr:row>14</xdr:row>
      <xdr:rowOff>1857375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BC84B6-6153-463A-9971-45A8E0443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4438650"/>
          <a:ext cx="2373684" cy="1800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14</xdr:row>
      <xdr:rowOff>114299</xdr:rowOff>
    </xdr:from>
    <xdr:to>
      <xdr:col>4</xdr:col>
      <xdr:colOff>2438105</xdr:colOff>
      <xdr:row>14</xdr:row>
      <xdr:rowOff>1704974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FA4EAD-C8F0-8633-F9F4-B39EE00A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495799"/>
          <a:ext cx="234285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14</xdr:row>
      <xdr:rowOff>38100</xdr:rowOff>
    </xdr:from>
    <xdr:to>
      <xdr:col>5</xdr:col>
      <xdr:colOff>2457450</xdr:colOff>
      <xdr:row>14</xdr:row>
      <xdr:rowOff>1847849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B433DE-E183-4922-B94C-6113897C3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3750" y="4419600"/>
          <a:ext cx="2371725" cy="18097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14</xdr:row>
      <xdr:rowOff>85725</xdr:rowOff>
    </xdr:from>
    <xdr:to>
      <xdr:col>4</xdr:col>
      <xdr:colOff>2476500</xdr:colOff>
      <xdr:row>14</xdr:row>
      <xdr:rowOff>1800225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CFFA76-BB00-A7B5-0734-13C4897F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4467225"/>
          <a:ext cx="2390775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15</xdr:row>
      <xdr:rowOff>38100</xdr:rowOff>
    </xdr:from>
    <xdr:to>
      <xdr:col>4</xdr:col>
      <xdr:colOff>2428875</xdr:colOff>
      <xdr:row>15</xdr:row>
      <xdr:rowOff>1779191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2BA85C-D844-57D0-B0B0-463B64D2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296025"/>
          <a:ext cx="2352675" cy="174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15</xdr:row>
      <xdr:rowOff>26586</xdr:rowOff>
    </xdr:from>
    <xdr:to>
      <xdr:col>5</xdr:col>
      <xdr:colOff>2428808</xdr:colOff>
      <xdr:row>15</xdr:row>
      <xdr:rowOff>1817744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8F422-CC92-47B3-8AE3-029856B8A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6125" y="6284511"/>
          <a:ext cx="2390708" cy="1791158"/>
        </a:xfrm>
        <a:prstGeom prst="rect">
          <a:avLst/>
        </a:prstGeom>
      </xdr:spPr>
    </xdr:pic>
    <xdr:clientData/>
  </xdr:twoCellAnchor>
  <xdr:twoCellAnchor editAs="oneCell">
    <xdr:from>
      <xdr:col>5</xdr:col>
      <xdr:colOff>73377</xdr:colOff>
      <xdr:row>14</xdr:row>
      <xdr:rowOff>95250</xdr:rowOff>
    </xdr:from>
    <xdr:to>
      <xdr:col>5</xdr:col>
      <xdr:colOff>2439811</xdr:colOff>
      <xdr:row>14</xdr:row>
      <xdr:rowOff>1871392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B8EEA4-0E06-4976-A67C-511BF6B7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1402" y="4476750"/>
          <a:ext cx="2366434" cy="1776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AC19" sqref="AC19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08" t="s">
        <v>0</v>
      </c>
      <c r="B1" s="208"/>
      <c r="C1" s="208"/>
      <c r="D1" s="208"/>
      <c r="E1" s="208"/>
      <c r="F1" s="208"/>
      <c r="G1" s="208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208" t="s">
        <v>1</v>
      </c>
      <c r="B2" s="208"/>
      <c r="C2" s="208"/>
      <c r="D2" s="208"/>
      <c r="E2" s="208"/>
      <c r="F2" s="208"/>
      <c r="G2" s="208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07" t="s">
        <v>70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10" t="s">
        <v>14</v>
      </c>
      <c r="B6" s="212" t="s">
        <v>16</v>
      </c>
      <c r="C6" s="214" t="s">
        <v>69</v>
      </c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6"/>
      <c r="R6" s="217" t="s">
        <v>68</v>
      </c>
      <c r="S6" s="220" t="s">
        <v>17</v>
      </c>
    </row>
    <row r="7" spans="1:21" s="7" customFormat="1" ht="21" customHeight="1">
      <c r="A7" s="210"/>
      <c r="B7" s="213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18"/>
      <c r="S7" s="221"/>
    </row>
    <row r="8" spans="1:21" s="7" customFormat="1" ht="14.45" customHeight="1">
      <c r="A8" s="210"/>
      <c r="B8" s="124" t="s">
        <v>18</v>
      </c>
      <c r="C8" s="125">
        <v>100</v>
      </c>
      <c r="D8" s="34">
        <v>99</v>
      </c>
      <c r="E8" s="125">
        <v>96</v>
      </c>
      <c r="F8" s="125"/>
      <c r="G8" s="125"/>
      <c r="H8" s="125"/>
      <c r="I8" s="125"/>
      <c r="J8" s="125"/>
      <c r="K8" s="125"/>
      <c r="L8" s="125"/>
      <c r="M8" s="125"/>
      <c r="N8" s="125"/>
      <c r="O8" s="125">
        <f>MAX(C8:N8)</f>
        <v>100</v>
      </c>
      <c r="P8" s="125">
        <f>MIN(C8:N8)</f>
        <v>96</v>
      </c>
      <c r="Q8" s="125">
        <f>AVERAGE(C8:N8)</f>
        <v>98.333333333333329</v>
      </c>
      <c r="R8" s="41">
        <v>100</v>
      </c>
      <c r="S8" s="126">
        <f>RANK(Q8,$Q$8:$Q$14,0)</f>
        <v>2</v>
      </c>
    </row>
    <row r="9" spans="1:21" s="7" customFormat="1">
      <c r="A9" s="210"/>
      <c r="B9" s="127" t="s">
        <v>19</v>
      </c>
      <c r="C9" s="34">
        <v>98</v>
      </c>
      <c r="D9" s="34">
        <v>98</v>
      </c>
      <c r="E9" s="34">
        <v>99</v>
      </c>
      <c r="F9" s="34"/>
      <c r="G9" s="34"/>
      <c r="H9" s="34"/>
      <c r="I9" s="34"/>
      <c r="J9" s="34"/>
      <c r="K9" s="34"/>
      <c r="L9" s="34"/>
      <c r="M9" s="34"/>
      <c r="N9" s="34"/>
      <c r="O9" s="34">
        <f t="shared" ref="O9:O14" si="0">MAX(C9:N9)</f>
        <v>99</v>
      </c>
      <c r="P9" s="34">
        <f t="shared" ref="P9:P14" si="1">MIN(C9:N9)</f>
        <v>98</v>
      </c>
      <c r="Q9" s="34">
        <f t="shared" ref="Q9:Q14" si="2">AVERAGE(C9:N9)</f>
        <v>98.333333333333329</v>
      </c>
      <c r="R9" s="43">
        <v>100</v>
      </c>
      <c r="S9" s="128">
        <f t="shared" ref="S9:S14" si="3">RANK(Q9,$Q$8:$Q$14,0)</f>
        <v>2</v>
      </c>
    </row>
    <row r="10" spans="1:21" s="7" customFormat="1">
      <c r="A10" s="210"/>
      <c r="B10" s="127" t="s">
        <v>20</v>
      </c>
      <c r="C10" s="34">
        <v>100</v>
      </c>
      <c r="D10" s="34">
        <v>98</v>
      </c>
      <c r="E10" s="34">
        <v>100</v>
      </c>
      <c r="F10" s="34"/>
      <c r="G10" s="34"/>
      <c r="H10" s="34"/>
      <c r="I10" s="34"/>
      <c r="J10" s="34"/>
      <c r="K10" s="34"/>
      <c r="L10" s="34"/>
      <c r="M10" s="34"/>
      <c r="N10" s="34"/>
      <c r="O10" s="34">
        <f t="shared" si="0"/>
        <v>100</v>
      </c>
      <c r="P10" s="34">
        <f t="shared" si="1"/>
        <v>98</v>
      </c>
      <c r="Q10" s="34">
        <f t="shared" si="2"/>
        <v>99.333333333333329</v>
      </c>
      <c r="R10" s="43">
        <v>100</v>
      </c>
      <c r="S10" s="128">
        <f t="shared" si="3"/>
        <v>1</v>
      </c>
    </row>
    <row r="11" spans="1:21" s="7" customFormat="1">
      <c r="A11" s="210"/>
      <c r="B11" s="127" t="s">
        <v>21</v>
      </c>
      <c r="C11" s="34">
        <v>97</v>
      </c>
      <c r="D11" s="34">
        <v>96</v>
      </c>
      <c r="E11" s="34">
        <v>99</v>
      </c>
      <c r="F11" s="34"/>
      <c r="G11" s="191"/>
      <c r="H11" s="34"/>
      <c r="I11" s="34"/>
      <c r="J11" s="34"/>
      <c r="K11" s="34"/>
      <c r="L11" s="34"/>
      <c r="M11" s="34"/>
      <c r="N11" s="34"/>
      <c r="O11" s="34">
        <f t="shared" si="0"/>
        <v>99</v>
      </c>
      <c r="P11" s="34">
        <f t="shared" si="1"/>
        <v>96</v>
      </c>
      <c r="Q11" s="34">
        <f t="shared" si="2"/>
        <v>97.333333333333329</v>
      </c>
      <c r="R11" s="43">
        <v>100</v>
      </c>
      <c r="S11" s="128">
        <f t="shared" si="3"/>
        <v>6</v>
      </c>
    </row>
    <row r="12" spans="1:21" s="7" customFormat="1">
      <c r="A12" s="210"/>
      <c r="B12" s="127" t="s">
        <v>22</v>
      </c>
      <c r="C12" s="34">
        <v>97</v>
      </c>
      <c r="D12" s="34">
        <v>98</v>
      </c>
      <c r="E12" s="34">
        <v>98</v>
      </c>
      <c r="F12" s="34"/>
      <c r="G12" s="34"/>
      <c r="H12" s="34"/>
      <c r="I12" s="34"/>
      <c r="J12" s="34"/>
      <c r="K12" s="34"/>
      <c r="L12" s="34"/>
      <c r="M12" s="34"/>
      <c r="N12" s="34"/>
      <c r="O12" s="34">
        <f t="shared" si="0"/>
        <v>98</v>
      </c>
      <c r="P12" s="34">
        <f t="shared" si="1"/>
        <v>97</v>
      </c>
      <c r="Q12" s="34">
        <f t="shared" si="2"/>
        <v>97.666666666666671</v>
      </c>
      <c r="R12" s="43">
        <v>100</v>
      </c>
      <c r="S12" s="128">
        <f t="shared" si="3"/>
        <v>5</v>
      </c>
    </row>
    <row r="13" spans="1:21" s="7" customFormat="1">
      <c r="A13" s="210"/>
      <c r="B13" s="129" t="s">
        <v>23</v>
      </c>
      <c r="C13" s="34">
        <v>100</v>
      </c>
      <c r="D13" s="34">
        <v>96</v>
      </c>
      <c r="E13" s="34">
        <v>99</v>
      </c>
      <c r="F13" s="34"/>
      <c r="G13" s="34"/>
      <c r="H13" s="34"/>
      <c r="I13" s="34"/>
      <c r="J13" s="34"/>
      <c r="K13" s="34"/>
      <c r="L13" s="34"/>
      <c r="M13" s="34"/>
      <c r="N13" s="34"/>
      <c r="O13" s="34">
        <f t="shared" si="0"/>
        <v>100</v>
      </c>
      <c r="P13" s="34">
        <f t="shared" si="1"/>
        <v>96</v>
      </c>
      <c r="Q13" s="34">
        <f t="shared" si="2"/>
        <v>98.333333333333329</v>
      </c>
      <c r="R13" s="43">
        <v>100</v>
      </c>
      <c r="S13" s="128">
        <f t="shared" si="3"/>
        <v>2</v>
      </c>
    </row>
    <row r="14" spans="1:21" s="7" customFormat="1">
      <c r="A14" s="211"/>
      <c r="B14" s="130" t="s">
        <v>24</v>
      </c>
      <c r="C14" s="37">
        <v>98</v>
      </c>
      <c r="D14" s="37">
        <v>98</v>
      </c>
      <c r="E14" s="37">
        <v>96</v>
      </c>
      <c r="F14" s="37"/>
      <c r="G14" s="37"/>
      <c r="H14" s="37"/>
      <c r="I14" s="37"/>
      <c r="J14" s="37"/>
      <c r="K14" s="37"/>
      <c r="L14" s="37"/>
      <c r="M14" s="37"/>
      <c r="N14" s="37"/>
      <c r="O14" s="37">
        <f t="shared" si="0"/>
        <v>98</v>
      </c>
      <c r="P14" s="37">
        <f t="shared" si="1"/>
        <v>96</v>
      </c>
      <c r="Q14" s="37">
        <f t="shared" si="2"/>
        <v>97.333333333333329</v>
      </c>
      <c r="R14" s="131">
        <v>100</v>
      </c>
      <c r="S14" s="132">
        <f t="shared" si="3"/>
        <v>6</v>
      </c>
    </row>
    <row r="15" spans="1:21" s="25" customFormat="1" ht="15" customHeight="1">
      <c r="A15" s="219" t="s">
        <v>54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21" s="26" customFormat="1"/>
    <row r="37" spans="1:18" ht="18.75">
      <c r="A37" s="209" t="s">
        <v>15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3"/>
  <sheetViews>
    <sheetView tabSelected="1" zoomScaleNormal="100" workbookViewId="0">
      <pane ySplit="12" topLeftCell="A13" activePane="bottomLeft" state="frozen"/>
      <selection pane="bottomLeft" activeCell="I22" sqref="I22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3" t="s">
        <v>75</v>
      </c>
      <c r="G1" s="233"/>
    </row>
    <row r="2" spans="1:14">
      <c r="A2" s="51" t="s">
        <v>1</v>
      </c>
      <c r="F2" s="233" t="s">
        <v>62</v>
      </c>
      <c r="G2" s="233"/>
    </row>
    <row r="3" spans="1:14" ht="6" customHeight="1"/>
    <row r="4" spans="1:14" ht="18.75">
      <c r="C4" s="234" t="s">
        <v>52</v>
      </c>
      <c r="D4" s="234"/>
      <c r="E4" s="234"/>
      <c r="F4" s="234"/>
      <c r="G4" s="234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5" t="s">
        <v>65</v>
      </c>
      <c r="B6" s="236"/>
      <c r="C6" s="236"/>
      <c r="D6" s="236"/>
      <c r="E6" s="237"/>
      <c r="F6" s="56" t="s">
        <v>7</v>
      </c>
      <c r="G6" s="57">
        <v>100</v>
      </c>
    </row>
    <row r="7" spans="1:14" ht="15.75" customHeight="1">
      <c r="A7" s="238"/>
      <c r="B7" s="239"/>
      <c r="C7" s="239"/>
      <c r="D7" s="239"/>
      <c r="E7" s="240"/>
      <c r="F7" s="58" t="s">
        <v>8</v>
      </c>
      <c r="G7" s="115">
        <f>SUM(C11:G11)</f>
        <v>4</v>
      </c>
    </row>
    <row r="8" spans="1:14" ht="15.75" customHeight="1">
      <c r="A8" s="238"/>
      <c r="B8" s="239"/>
      <c r="C8" s="239"/>
      <c r="D8" s="239"/>
      <c r="E8" s="240"/>
      <c r="F8" s="58" t="s">
        <v>2</v>
      </c>
      <c r="G8" s="116">
        <v>3</v>
      </c>
    </row>
    <row r="9" spans="1:14" ht="15.75" customHeight="1">
      <c r="A9" s="241"/>
      <c r="B9" s="242"/>
      <c r="C9" s="242"/>
      <c r="D9" s="242"/>
      <c r="E9" s="243"/>
      <c r="F9" s="59" t="s">
        <v>9</v>
      </c>
      <c r="G9" s="60">
        <f>G6-G7</f>
        <v>96</v>
      </c>
    </row>
    <row r="10" spans="1:14" s="64" customFormat="1" ht="15.75" customHeight="1">
      <c r="A10" s="247" t="s">
        <v>32</v>
      </c>
      <c r="B10" s="247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7"/>
      <c r="B11" s="247"/>
      <c r="C11" s="61">
        <f>D14</f>
        <v>0</v>
      </c>
      <c r="D11" s="61">
        <f>D17</f>
        <v>2</v>
      </c>
      <c r="E11" s="61">
        <f>D19</f>
        <v>1</v>
      </c>
      <c r="F11" s="61">
        <f>D21</f>
        <v>1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60" t="s">
        <v>43</v>
      </c>
      <c r="B13" s="179"/>
      <c r="C13" s="180"/>
      <c r="D13" s="171"/>
      <c r="E13" s="69"/>
      <c r="F13" s="69"/>
      <c r="G13" s="192"/>
      <c r="H13" s="169"/>
      <c r="I13" s="67"/>
      <c r="J13" s="67"/>
      <c r="K13" s="67"/>
      <c r="L13" s="67"/>
      <c r="M13" s="67"/>
      <c r="N13" s="67"/>
    </row>
    <row r="14" spans="1:14" s="79" customFormat="1" ht="21" customHeight="1">
      <c r="A14" s="244" t="s">
        <v>33</v>
      </c>
      <c r="B14" s="245"/>
      <c r="C14" s="246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249" t="s">
        <v>42</v>
      </c>
      <c r="B15" s="179">
        <v>1</v>
      </c>
      <c r="C15" s="180" t="s">
        <v>79</v>
      </c>
      <c r="D15" s="171" t="s">
        <v>96</v>
      </c>
      <c r="E15" s="69"/>
      <c r="F15" s="205"/>
      <c r="G15" s="192">
        <v>45835</v>
      </c>
      <c r="H15" s="169">
        <v>45838</v>
      </c>
    </row>
    <row r="16" spans="1:14" s="79" customFormat="1" ht="150" customHeight="1">
      <c r="A16" s="250"/>
      <c r="B16" s="179">
        <v>2</v>
      </c>
      <c r="C16" s="180" t="s">
        <v>86</v>
      </c>
      <c r="D16" s="171" t="s">
        <v>87</v>
      </c>
      <c r="E16" s="181"/>
      <c r="F16" s="205"/>
      <c r="G16" s="192">
        <v>45835</v>
      </c>
      <c r="H16" s="169">
        <v>45838</v>
      </c>
    </row>
    <row r="17" spans="1:8" s="79" customFormat="1" ht="21" customHeight="1">
      <c r="A17" s="244" t="s">
        <v>37</v>
      </c>
      <c r="B17" s="245"/>
      <c r="C17" s="246"/>
      <c r="D17" s="61">
        <f>COUNTA(D15:D16)</f>
        <v>2</v>
      </c>
      <c r="E17" s="75"/>
      <c r="F17" s="81"/>
      <c r="G17" s="99"/>
      <c r="H17" s="134"/>
    </row>
    <row r="18" spans="1:8" s="79" customFormat="1" ht="150" customHeight="1">
      <c r="A18" s="123" t="s">
        <v>39</v>
      </c>
      <c r="B18" s="72">
        <v>1</v>
      </c>
      <c r="C18" s="156" t="s">
        <v>83</v>
      </c>
      <c r="D18" s="156" t="s">
        <v>84</v>
      </c>
      <c r="E18" s="69"/>
      <c r="F18" s="86"/>
      <c r="G18" s="192">
        <v>45835</v>
      </c>
      <c r="H18" s="71">
        <v>45838</v>
      </c>
    </row>
    <row r="19" spans="1:8" s="79" customFormat="1" ht="21" customHeight="1">
      <c r="A19" s="244" t="s">
        <v>36</v>
      </c>
      <c r="B19" s="245"/>
      <c r="C19" s="246"/>
      <c r="D19" s="61">
        <f>COUNTA(D18)</f>
        <v>1</v>
      </c>
      <c r="E19" s="75"/>
      <c r="F19" s="81"/>
      <c r="G19" s="99"/>
      <c r="H19" s="78"/>
    </row>
    <row r="20" spans="1:8" s="79" customFormat="1" ht="150" customHeight="1">
      <c r="A20" s="92" t="s">
        <v>40</v>
      </c>
      <c r="B20" s="155">
        <v>1</v>
      </c>
      <c r="C20" s="156" t="s">
        <v>79</v>
      </c>
      <c r="D20" s="156" t="s">
        <v>85</v>
      </c>
      <c r="E20" s="69"/>
      <c r="F20" s="174" t="s">
        <v>76</v>
      </c>
      <c r="G20" s="206" t="s">
        <v>99</v>
      </c>
      <c r="H20" s="71">
        <v>45838</v>
      </c>
    </row>
    <row r="21" spans="1:8" s="79" customFormat="1" ht="21" customHeight="1">
      <c r="A21" s="244" t="s">
        <v>35</v>
      </c>
      <c r="B21" s="245"/>
      <c r="C21" s="246"/>
      <c r="D21" s="61">
        <f>COUNTA(D20)</f>
        <v>1</v>
      </c>
      <c r="E21" s="75"/>
      <c r="F21" s="76"/>
      <c r="G21" s="77"/>
      <c r="H21" s="78"/>
    </row>
    <row r="22" spans="1:8" s="79" customFormat="1" ht="150" customHeight="1">
      <c r="A22" s="85" t="s">
        <v>41</v>
      </c>
      <c r="B22" s="112"/>
      <c r="C22" s="87"/>
      <c r="D22" s="87"/>
      <c r="E22" s="69" t="s">
        <v>60</v>
      </c>
      <c r="F22" s="101"/>
      <c r="G22" s="107"/>
      <c r="H22" s="98"/>
    </row>
    <row r="23" spans="1:8" s="79" customFormat="1" ht="21" customHeight="1">
      <c r="A23" s="244" t="s">
        <v>34</v>
      </c>
      <c r="B23" s="245"/>
      <c r="C23" s="246"/>
      <c r="D23" s="61">
        <f>COUNTA(D22)</f>
        <v>0</v>
      </c>
      <c r="E23" s="75"/>
      <c r="F23" s="76"/>
      <c r="G23" s="77"/>
      <c r="H23" s="78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  <mergeCell ref="A15:A16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E12" sqref="E12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08" t="s">
        <v>0</v>
      </c>
      <c r="B1" s="208"/>
      <c r="C1" s="208"/>
      <c r="D1" s="208"/>
      <c r="E1" s="208"/>
      <c r="F1" s="208"/>
      <c r="G1" s="208"/>
      <c r="H1" s="4"/>
      <c r="N1" s="4"/>
      <c r="P1" s="4" t="s">
        <v>67</v>
      </c>
      <c r="Q1" s="4"/>
      <c r="R1" s="4"/>
      <c r="S1" s="4"/>
    </row>
    <row r="2" spans="1:19" s="1" customFormat="1" ht="15">
      <c r="A2" s="208" t="s">
        <v>1</v>
      </c>
      <c r="B2" s="208"/>
      <c r="C2" s="208"/>
      <c r="D2" s="208"/>
      <c r="E2" s="208"/>
      <c r="F2" s="208"/>
      <c r="G2" s="208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07" t="s">
        <v>56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10" t="s">
        <v>55</v>
      </c>
      <c r="B9" s="212" t="s">
        <v>16</v>
      </c>
      <c r="C9" s="214" t="s">
        <v>63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6"/>
      <c r="R9" s="217" t="s">
        <v>68</v>
      </c>
      <c r="S9" s="27"/>
    </row>
    <row r="10" spans="1:19" s="7" customFormat="1" ht="21" customHeight="1">
      <c r="A10" s="210"/>
      <c r="B10" s="213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18"/>
      <c r="S10" s="27"/>
    </row>
    <row r="11" spans="1:19" s="7" customFormat="1" ht="14.45" customHeight="1">
      <c r="A11" s="210"/>
      <c r="B11" s="9" t="s">
        <v>18</v>
      </c>
      <c r="C11" s="40">
        <v>0</v>
      </c>
      <c r="D11" s="42">
        <v>1</v>
      </c>
      <c r="E11" s="40">
        <v>4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5</v>
      </c>
      <c r="R11" s="44">
        <v>0</v>
      </c>
      <c r="S11" s="24"/>
    </row>
    <row r="12" spans="1:19" s="7" customFormat="1">
      <c r="A12" s="210"/>
      <c r="B12" s="10" t="s">
        <v>19</v>
      </c>
      <c r="C12" s="42">
        <v>2</v>
      </c>
      <c r="D12" s="42">
        <v>2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5</v>
      </c>
      <c r="R12" s="45">
        <v>0</v>
      </c>
      <c r="S12" s="24"/>
    </row>
    <row r="13" spans="1:19" s="7" customFormat="1">
      <c r="A13" s="210"/>
      <c r="B13" s="10" t="s">
        <v>20</v>
      </c>
      <c r="C13" s="42">
        <v>0</v>
      </c>
      <c r="D13" s="42">
        <v>2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2</v>
      </c>
      <c r="R13" s="45">
        <v>0</v>
      </c>
      <c r="S13" s="24"/>
    </row>
    <row r="14" spans="1:19" s="7" customFormat="1">
      <c r="A14" s="210"/>
      <c r="B14" s="10" t="s">
        <v>21</v>
      </c>
      <c r="C14" s="42">
        <v>3</v>
      </c>
      <c r="D14" s="42">
        <v>4</v>
      </c>
      <c r="E14" s="42">
        <v>1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8</v>
      </c>
      <c r="R14" s="45">
        <v>0</v>
      </c>
      <c r="S14" s="24"/>
    </row>
    <row r="15" spans="1:19" s="7" customFormat="1">
      <c r="A15" s="210"/>
      <c r="B15" s="10" t="s">
        <v>22</v>
      </c>
      <c r="C15" s="42">
        <v>3</v>
      </c>
      <c r="D15" s="42">
        <v>2</v>
      </c>
      <c r="E15" s="42">
        <v>2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7</v>
      </c>
      <c r="R15" s="45">
        <v>0</v>
      </c>
      <c r="S15" s="24"/>
    </row>
    <row r="16" spans="1:19" s="7" customFormat="1">
      <c r="A16" s="210"/>
      <c r="B16" s="10" t="s">
        <v>23</v>
      </c>
      <c r="C16" s="42">
        <v>0</v>
      </c>
      <c r="D16" s="42">
        <v>4</v>
      </c>
      <c r="E16" s="42">
        <v>1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5</v>
      </c>
      <c r="R16" s="45">
        <v>0</v>
      </c>
      <c r="S16" s="24"/>
    </row>
    <row r="17" spans="1:19" s="7" customFormat="1">
      <c r="A17" s="210"/>
      <c r="B17" s="21" t="s">
        <v>24</v>
      </c>
      <c r="C17" s="135">
        <v>2</v>
      </c>
      <c r="D17" s="135">
        <v>2</v>
      </c>
      <c r="E17" s="135">
        <v>4</v>
      </c>
      <c r="F17" s="135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45">
        <f t="shared" si="0"/>
        <v>8</v>
      </c>
      <c r="R17" s="136">
        <v>0</v>
      </c>
      <c r="S17" s="24"/>
    </row>
    <row r="18" spans="1:19" s="26" customFormat="1"/>
    <row r="39" spans="1:18" ht="18.75">
      <c r="A39" s="209" t="s">
        <v>15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S29" sqref="S29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2" t="s">
        <v>67</v>
      </c>
      <c r="BJ1" s="222"/>
      <c r="BK1" s="222"/>
      <c r="BL1" s="222"/>
      <c r="BM1" s="222"/>
      <c r="BN1" s="222"/>
      <c r="BO1" s="222"/>
    </row>
    <row r="2" spans="1:67" s="1" customFormat="1" ht="15">
      <c r="A2" s="208" t="s">
        <v>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2" t="s">
        <v>62</v>
      </c>
      <c r="BJ2" s="222"/>
      <c r="BK2" s="222"/>
      <c r="BL2" s="222"/>
      <c r="BM2" s="222"/>
      <c r="BN2" s="222"/>
      <c r="BO2" s="222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07" t="s">
        <v>66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10" t="s">
        <v>14</v>
      </c>
      <c r="B6" s="231" t="s">
        <v>16</v>
      </c>
      <c r="C6" s="225" t="s">
        <v>61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7"/>
    </row>
    <row r="7" spans="1:67" s="12" customFormat="1" ht="14.45" customHeight="1">
      <c r="A7" s="210"/>
      <c r="B7" s="231"/>
      <c r="C7" s="223">
        <v>4</v>
      </c>
      <c r="D7" s="224"/>
      <c r="E7" s="224"/>
      <c r="F7" s="224"/>
      <c r="G7" s="230"/>
      <c r="H7" s="223">
        <v>5</v>
      </c>
      <c r="I7" s="224"/>
      <c r="J7" s="224"/>
      <c r="K7" s="224"/>
      <c r="L7" s="230"/>
      <c r="M7" s="223">
        <v>6</v>
      </c>
      <c r="N7" s="224"/>
      <c r="O7" s="224"/>
      <c r="P7" s="224"/>
      <c r="Q7" s="230"/>
      <c r="R7" s="223">
        <v>7</v>
      </c>
      <c r="S7" s="224"/>
      <c r="T7" s="224"/>
      <c r="U7" s="224"/>
      <c r="V7" s="230"/>
      <c r="W7" s="223">
        <v>8</v>
      </c>
      <c r="X7" s="224"/>
      <c r="Y7" s="224"/>
      <c r="Z7" s="224"/>
      <c r="AA7" s="230"/>
      <c r="AB7" s="224">
        <v>9</v>
      </c>
      <c r="AC7" s="224"/>
      <c r="AD7" s="224"/>
      <c r="AE7" s="224"/>
      <c r="AF7" s="230"/>
      <c r="AG7" s="223">
        <v>10</v>
      </c>
      <c r="AH7" s="224"/>
      <c r="AI7" s="224"/>
      <c r="AJ7" s="224"/>
      <c r="AK7" s="230"/>
      <c r="AL7" s="223">
        <v>11</v>
      </c>
      <c r="AM7" s="224"/>
      <c r="AN7" s="224"/>
      <c r="AO7" s="224"/>
      <c r="AP7" s="230"/>
      <c r="AQ7" s="223">
        <v>12</v>
      </c>
      <c r="AR7" s="224"/>
      <c r="AS7" s="224"/>
      <c r="AT7" s="224"/>
      <c r="AU7" s="224"/>
      <c r="AV7" s="223">
        <v>1</v>
      </c>
      <c r="AW7" s="224"/>
      <c r="AX7" s="224"/>
      <c r="AY7" s="224"/>
      <c r="AZ7" s="230"/>
      <c r="BA7" s="224">
        <v>2</v>
      </c>
      <c r="BB7" s="224"/>
      <c r="BC7" s="224"/>
      <c r="BD7" s="224"/>
      <c r="BE7" s="224"/>
      <c r="BF7" s="223">
        <v>3</v>
      </c>
      <c r="BG7" s="224"/>
      <c r="BH7" s="224"/>
      <c r="BI7" s="224"/>
      <c r="BJ7" s="230"/>
      <c r="BK7" s="228" t="s">
        <v>31</v>
      </c>
      <c r="BL7" s="229"/>
      <c r="BM7" s="229"/>
      <c r="BN7" s="229"/>
      <c r="BO7" s="229"/>
    </row>
    <row r="8" spans="1:67" s="12" customFormat="1" ht="14.45" customHeight="1">
      <c r="A8" s="210"/>
      <c r="B8" s="232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10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1</v>
      </c>
      <c r="L9" s="46">
        <v>0</v>
      </c>
      <c r="M9" s="47">
        <v>2</v>
      </c>
      <c r="N9" s="46">
        <v>0</v>
      </c>
      <c r="O9" s="46">
        <v>0</v>
      </c>
      <c r="P9" s="46">
        <v>2</v>
      </c>
      <c r="Q9" s="46">
        <v>0</v>
      </c>
      <c r="R9" s="47">
        <v>0</v>
      </c>
      <c r="S9" s="46">
        <v>0</v>
      </c>
      <c r="T9" s="46">
        <v>0</v>
      </c>
      <c r="U9" s="46">
        <v>0</v>
      </c>
      <c r="V9" s="46">
        <v>0</v>
      </c>
      <c r="W9" s="47">
        <v>0</v>
      </c>
      <c r="X9" s="46">
        <v>0</v>
      </c>
      <c r="Y9" s="46">
        <v>0</v>
      </c>
      <c r="Z9" s="46">
        <v>0</v>
      </c>
      <c r="AA9" s="46">
        <v>0</v>
      </c>
      <c r="AB9" s="47">
        <v>0</v>
      </c>
      <c r="AC9" s="46">
        <v>0</v>
      </c>
      <c r="AD9" s="46">
        <v>0</v>
      </c>
      <c r="AE9" s="46">
        <v>0</v>
      </c>
      <c r="AF9" s="46">
        <v>0</v>
      </c>
      <c r="AG9" s="47">
        <v>0</v>
      </c>
      <c r="AH9" s="46">
        <v>0</v>
      </c>
      <c r="AI9" s="46">
        <v>0</v>
      </c>
      <c r="AJ9" s="46">
        <v>0</v>
      </c>
      <c r="AK9" s="46">
        <v>0</v>
      </c>
      <c r="AL9" s="47">
        <v>0</v>
      </c>
      <c r="AM9" s="46">
        <v>0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0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2</v>
      </c>
      <c r="BL9" s="33">
        <f>D9+I9+N9+S9+X9+AC9+AH9+AM9+AR9+AW9+BB9+BG9</f>
        <v>0</v>
      </c>
      <c r="BM9" s="33">
        <f>E9+J9+O9+T9+Y9+AD9+AI9+AN9+AS9+AX9+BC9+BH9</f>
        <v>0</v>
      </c>
      <c r="BN9" s="33">
        <f>F9+K9+P9+U9+Z9+AE9+AJ9+AO9+AT9+AY9+BD9+BI9</f>
        <v>3</v>
      </c>
      <c r="BO9" s="33">
        <f>G9+L9+Q9+V9+AA9+AF9+AK9+AP9+AU9+AZ9+BE9+BJ9</f>
        <v>0</v>
      </c>
    </row>
    <row r="10" spans="1:67" s="7" customFormat="1">
      <c r="A10" s="210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1</v>
      </c>
      <c r="I10" s="46">
        <v>1</v>
      </c>
      <c r="J10" s="46">
        <v>0</v>
      </c>
      <c r="K10" s="46">
        <v>0</v>
      </c>
      <c r="L10" s="46">
        <v>0</v>
      </c>
      <c r="M10" s="47">
        <v>0</v>
      </c>
      <c r="N10" s="46">
        <v>2</v>
      </c>
      <c r="O10" s="46">
        <v>0</v>
      </c>
      <c r="P10" s="46">
        <v>0</v>
      </c>
      <c r="Q10" s="46">
        <v>0</v>
      </c>
      <c r="R10" s="47">
        <v>0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0</v>
      </c>
      <c r="AE10" s="46">
        <v>0</v>
      </c>
      <c r="AF10" s="46">
        <v>0</v>
      </c>
      <c r="AG10" s="47">
        <v>0</v>
      </c>
      <c r="AH10" s="46">
        <v>0</v>
      </c>
      <c r="AI10" s="46">
        <v>0</v>
      </c>
      <c r="AJ10" s="46">
        <v>0</v>
      </c>
      <c r="AK10" s="46">
        <v>0</v>
      </c>
      <c r="AL10" s="47">
        <v>0</v>
      </c>
      <c r="AM10" s="46">
        <v>0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1</v>
      </c>
      <c r="BL10" s="36">
        <f t="shared" ref="BL10:BL15" si="1">D10+I10+N10+S10+X10+AC10+AH10+AM10+AR10+AW10+BB10+BG10</f>
        <v>5</v>
      </c>
      <c r="BM10" s="36">
        <f t="shared" ref="BM10:BM15" si="2">E10+J10+O10+T10+Y10+AD10+AI10+AN10+AS10+AX10+BC10+BH10</f>
        <v>0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10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>
        <v>0</v>
      </c>
      <c r="J11" s="46">
        <v>0</v>
      </c>
      <c r="K11" s="46">
        <v>1</v>
      </c>
      <c r="L11" s="46">
        <v>0</v>
      </c>
      <c r="M11" s="47">
        <v>0</v>
      </c>
      <c r="N11" s="46">
        <v>0</v>
      </c>
      <c r="O11" s="46">
        <v>0</v>
      </c>
      <c r="P11" s="46">
        <v>0</v>
      </c>
      <c r="Q11" s="46">
        <v>0</v>
      </c>
      <c r="R11" s="47">
        <v>0</v>
      </c>
      <c r="S11" s="46">
        <v>0</v>
      </c>
      <c r="T11" s="46">
        <v>0</v>
      </c>
      <c r="U11" s="46">
        <v>0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0</v>
      </c>
      <c r="AD11" s="46">
        <v>0</v>
      </c>
      <c r="AE11" s="46">
        <v>0</v>
      </c>
      <c r="AF11" s="46">
        <v>0</v>
      </c>
      <c r="AG11" s="47">
        <v>0</v>
      </c>
      <c r="AH11" s="46">
        <v>0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0</v>
      </c>
      <c r="AO11" s="46">
        <v>0</v>
      </c>
      <c r="AP11" s="46">
        <v>0</v>
      </c>
      <c r="AQ11" s="47">
        <v>0</v>
      </c>
      <c r="AR11" s="46">
        <v>0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1</v>
      </c>
      <c r="BL11" s="36">
        <f t="shared" si="1"/>
        <v>0</v>
      </c>
      <c r="BM11" s="36">
        <f t="shared" si="2"/>
        <v>0</v>
      </c>
      <c r="BN11" s="36">
        <f t="shared" si="3"/>
        <v>1</v>
      </c>
      <c r="BO11" s="36">
        <f t="shared" si="4"/>
        <v>0</v>
      </c>
    </row>
    <row r="12" spans="1:67" s="7" customFormat="1">
      <c r="A12" s="210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2</v>
      </c>
      <c r="I12" s="46">
        <v>2</v>
      </c>
      <c r="J12" s="46">
        <v>0</v>
      </c>
      <c r="K12" s="46">
        <v>0</v>
      </c>
      <c r="L12" s="46">
        <v>0</v>
      </c>
      <c r="M12" s="47">
        <v>0</v>
      </c>
      <c r="N12" s="46">
        <v>2</v>
      </c>
      <c r="O12" s="46">
        <v>0</v>
      </c>
      <c r="P12" s="46">
        <v>0</v>
      </c>
      <c r="Q12" s="46">
        <v>0</v>
      </c>
      <c r="R12" s="47">
        <v>0</v>
      </c>
      <c r="S12" s="46">
        <v>0</v>
      </c>
      <c r="T12" s="46">
        <v>0</v>
      </c>
      <c r="U12" s="46">
        <v>0</v>
      </c>
      <c r="V12" s="46">
        <v>0</v>
      </c>
      <c r="W12" s="47">
        <v>0</v>
      </c>
      <c r="X12" s="46">
        <v>0</v>
      </c>
      <c r="Y12" s="46">
        <v>0</v>
      </c>
      <c r="Z12" s="46">
        <v>0</v>
      </c>
      <c r="AA12" s="46">
        <v>0</v>
      </c>
      <c r="AB12" s="47">
        <v>0</v>
      </c>
      <c r="AC12" s="46">
        <v>0</v>
      </c>
      <c r="AD12" s="46">
        <v>0</v>
      </c>
      <c r="AE12" s="46">
        <v>0</v>
      </c>
      <c r="AF12" s="46">
        <v>0</v>
      </c>
      <c r="AG12" s="47">
        <v>0</v>
      </c>
      <c r="AH12" s="46">
        <v>0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0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2</v>
      </c>
      <c r="BL12" s="36">
        <f t="shared" si="1"/>
        <v>5</v>
      </c>
      <c r="BM12" s="36">
        <f t="shared" si="2"/>
        <v>0</v>
      </c>
      <c r="BN12" s="36">
        <f t="shared" si="3"/>
        <v>2</v>
      </c>
      <c r="BO12" s="36">
        <f t="shared" si="4"/>
        <v>0</v>
      </c>
    </row>
    <row r="13" spans="1:67" s="7" customFormat="1">
      <c r="A13" s="210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1</v>
      </c>
      <c r="J13" s="46">
        <v>1</v>
      </c>
      <c r="K13" s="46">
        <v>0</v>
      </c>
      <c r="L13" s="46">
        <v>0</v>
      </c>
      <c r="M13" s="47">
        <v>0</v>
      </c>
      <c r="N13" s="46">
        <v>2</v>
      </c>
      <c r="O13" s="46">
        <v>0</v>
      </c>
      <c r="P13" s="46">
        <v>0</v>
      </c>
      <c r="Q13" s="46">
        <v>0</v>
      </c>
      <c r="R13" s="47">
        <v>0</v>
      </c>
      <c r="S13" s="46">
        <v>0</v>
      </c>
      <c r="T13" s="46">
        <v>0</v>
      </c>
      <c r="U13" s="46">
        <v>0</v>
      </c>
      <c r="V13" s="46">
        <v>0</v>
      </c>
      <c r="W13" s="47">
        <v>0</v>
      </c>
      <c r="X13" s="46">
        <v>0</v>
      </c>
      <c r="Y13" s="46">
        <v>0</v>
      </c>
      <c r="Z13" s="46">
        <v>0</v>
      </c>
      <c r="AA13" s="46">
        <v>0</v>
      </c>
      <c r="AB13" s="47">
        <v>0</v>
      </c>
      <c r="AC13" s="46">
        <v>0</v>
      </c>
      <c r="AD13" s="46">
        <v>0</v>
      </c>
      <c r="AE13" s="46">
        <v>0</v>
      </c>
      <c r="AF13" s="46">
        <v>0</v>
      </c>
      <c r="AG13" s="47">
        <v>0</v>
      </c>
      <c r="AH13" s="46">
        <v>0</v>
      </c>
      <c r="AI13" s="46">
        <v>0</v>
      </c>
      <c r="AJ13" s="46">
        <v>0</v>
      </c>
      <c r="AK13" s="46">
        <v>0</v>
      </c>
      <c r="AL13" s="47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3</v>
      </c>
      <c r="BM13" s="36">
        <f t="shared" si="2"/>
        <v>3</v>
      </c>
      <c r="BN13" s="36">
        <f t="shared" si="3"/>
        <v>1</v>
      </c>
      <c r="BO13" s="36">
        <f t="shared" si="4"/>
        <v>0</v>
      </c>
    </row>
    <row r="14" spans="1:67" s="7" customFormat="1">
      <c r="A14" s="210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3</v>
      </c>
      <c r="J14" s="46">
        <v>0</v>
      </c>
      <c r="K14" s="46">
        <v>1</v>
      </c>
      <c r="L14" s="46">
        <v>0</v>
      </c>
      <c r="M14" s="47">
        <v>0</v>
      </c>
      <c r="N14" s="46">
        <v>1</v>
      </c>
      <c r="O14" s="46">
        <v>0</v>
      </c>
      <c r="P14" s="46">
        <v>0</v>
      </c>
      <c r="Q14" s="46">
        <v>0</v>
      </c>
      <c r="R14" s="47">
        <v>0</v>
      </c>
      <c r="S14" s="46">
        <v>0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0</v>
      </c>
      <c r="AC14" s="46">
        <v>0</v>
      </c>
      <c r="AD14" s="46">
        <v>0</v>
      </c>
      <c r="AE14" s="46">
        <v>0</v>
      </c>
      <c r="AF14" s="46">
        <v>0</v>
      </c>
      <c r="AG14" s="47">
        <v>0</v>
      </c>
      <c r="AH14" s="46">
        <v>0</v>
      </c>
      <c r="AI14" s="46">
        <v>0</v>
      </c>
      <c r="AJ14" s="46">
        <v>0</v>
      </c>
      <c r="AK14" s="46">
        <v>0</v>
      </c>
      <c r="AL14" s="47">
        <v>0</v>
      </c>
      <c r="AM14" s="46">
        <v>0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0</v>
      </c>
      <c r="BL14" s="36">
        <f t="shared" si="1"/>
        <v>4</v>
      </c>
      <c r="BM14" s="36">
        <f t="shared" si="2"/>
        <v>0</v>
      </c>
      <c r="BN14" s="36">
        <f t="shared" si="3"/>
        <v>1</v>
      </c>
      <c r="BO14" s="36">
        <f t="shared" si="4"/>
        <v>0</v>
      </c>
    </row>
    <row r="15" spans="1:67" s="7" customFormat="1">
      <c r="A15" s="210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1</v>
      </c>
      <c r="I15" s="49">
        <v>1</v>
      </c>
      <c r="J15" s="49">
        <v>0</v>
      </c>
      <c r="K15" s="49">
        <v>0</v>
      </c>
      <c r="L15" s="50">
        <v>0</v>
      </c>
      <c r="M15" s="48">
        <v>0</v>
      </c>
      <c r="N15" s="49">
        <v>2</v>
      </c>
      <c r="O15" s="49">
        <v>1</v>
      </c>
      <c r="P15" s="49">
        <v>1</v>
      </c>
      <c r="Q15" s="50">
        <v>0</v>
      </c>
      <c r="R15" s="48">
        <v>0</v>
      </c>
      <c r="S15" s="49">
        <v>0</v>
      </c>
      <c r="T15" s="49">
        <v>0</v>
      </c>
      <c r="U15" s="49">
        <v>0</v>
      </c>
      <c r="V15" s="50">
        <v>0</v>
      </c>
      <c r="W15" s="48">
        <v>0</v>
      </c>
      <c r="X15" s="49">
        <v>0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0</v>
      </c>
      <c r="AI15" s="49">
        <v>0</v>
      </c>
      <c r="AJ15" s="49">
        <v>0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0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1</v>
      </c>
      <c r="BL15" s="39">
        <f t="shared" si="1"/>
        <v>5</v>
      </c>
      <c r="BM15" s="39">
        <f t="shared" si="2"/>
        <v>1</v>
      </c>
      <c r="BN15" s="39">
        <f t="shared" si="3"/>
        <v>1</v>
      </c>
      <c r="BO15" s="39">
        <f t="shared" si="4"/>
        <v>0</v>
      </c>
    </row>
    <row r="16" spans="1:67">
      <c r="BK16" s="31">
        <f>SUM(BK9:BK15)</f>
        <v>7</v>
      </c>
      <c r="BL16" s="31">
        <f>SUM(BL9:BL15)</f>
        <v>22</v>
      </c>
      <c r="BM16" s="31">
        <f>SUM(BM9:BM15)</f>
        <v>4</v>
      </c>
      <c r="BN16" s="31">
        <f>SUM(BN9:BN15)</f>
        <v>9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4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J20" sqref="J20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3" t="s">
        <v>72</v>
      </c>
      <c r="G1" s="233"/>
    </row>
    <row r="2" spans="1:14">
      <c r="A2" s="51" t="s">
        <v>1</v>
      </c>
      <c r="F2" s="233" t="s">
        <v>62</v>
      </c>
      <c r="G2" s="233"/>
    </row>
    <row r="3" spans="1:14" ht="6" customHeight="1">
      <c r="G3" s="51"/>
    </row>
    <row r="4" spans="1:14" ht="18.75">
      <c r="C4" s="234" t="s">
        <v>46</v>
      </c>
      <c r="D4" s="234"/>
      <c r="E4" s="234"/>
      <c r="F4" s="234"/>
      <c r="G4" s="234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5" t="s">
        <v>65</v>
      </c>
      <c r="B6" s="236"/>
      <c r="C6" s="236"/>
      <c r="D6" s="236"/>
      <c r="E6" s="237"/>
      <c r="F6" s="56" t="s">
        <v>7</v>
      </c>
      <c r="G6" s="57">
        <v>100</v>
      </c>
    </row>
    <row r="7" spans="1:14" ht="15.75" customHeight="1">
      <c r="A7" s="238"/>
      <c r="B7" s="239"/>
      <c r="C7" s="239"/>
      <c r="D7" s="239"/>
      <c r="E7" s="240"/>
      <c r="F7" s="58" t="s">
        <v>8</v>
      </c>
      <c r="G7" s="115">
        <f>SUM(C11:G11)</f>
        <v>4</v>
      </c>
    </row>
    <row r="8" spans="1:14" ht="15.75" customHeight="1">
      <c r="A8" s="238"/>
      <c r="B8" s="239"/>
      <c r="C8" s="239"/>
      <c r="D8" s="239"/>
      <c r="E8" s="240"/>
      <c r="F8" s="58" t="s">
        <v>2</v>
      </c>
      <c r="G8" s="116">
        <v>0</v>
      </c>
    </row>
    <row r="9" spans="1:14" ht="15.75" customHeight="1">
      <c r="A9" s="241"/>
      <c r="B9" s="242"/>
      <c r="C9" s="242"/>
      <c r="D9" s="242"/>
      <c r="E9" s="243"/>
      <c r="F9" s="59" t="s">
        <v>9</v>
      </c>
      <c r="G9" s="60">
        <f>G6-G7</f>
        <v>96</v>
      </c>
    </row>
    <row r="10" spans="1:14" s="64" customFormat="1" ht="15.75">
      <c r="A10" s="247" t="s">
        <v>32</v>
      </c>
      <c r="B10" s="247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7"/>
      <c r="B11" s="247"/>
      <c r="C11" s="61">
        <f>D15</f>
        <v>2</v>
      </c>
      <c r="D11" s="61">
        <f>D17</f>
        <v>0</v>
      </c>
      <c r="E11" s="61">
        <f>D19</f>
        <v>0</v>
      </c>
      <c r="F11" s="61">
        <f>D22</f>
        <v>2</v>
      </c>
      <c r="G11" s="62">
        <f>D24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249" t="s">
        <v>43</v>
      </c>
      <c r="B13" s="68">
        <v>1</v>
      </c>
      <c r="C13" s="196" t="s">
        <v>77</v>
      </c>
      <c r="D13" s="133" t="s">
        <v>78</v>
      </c>
      <c r="E13" s="69"/>
      <c r="F13" s="174" t="s">
        <v>76</v>
      </c>
      <c r="G13" s="70"/>
      <c r="H13" s="71">
        <v>45838</v>
      </c>
      <c r="I13" s="67"/>
      <c r="J13" s="67"/>
      <c r="K13" s="67"/>
      <c r="L13" s="67"/>
      <c r="M13" s="67"/>
      <c r="N13" s="67"/>
    </row>
    <row r="14" spans="1:14" ht="150" customHeight="1">
      <c r="A14" s="250"/>
      <c r="B14" s="68">
        <v>2</v>
      </c>
      <c r="C14" s="196" t="s">
        <v>97</v>
      </c>
      <c r="D14" s="133" t="s">
        <v>98</v>
      </c>
      <c r="E14" s="181"/>
      <c r="F14" s="174" t="s">
        <v>76</v>
      </c>
      <c r="G14" s="204"/>
      <c r="H14" s="71">
        <v>45838</v>
      </c>
      <c r="I14" s="67"/>
      <c r="J14" s="67"/>
      <c r="K14" s="67"/>
      <c r="L14" s="67"/>
      <c r="M14" s="67"/>
      <c r="N14" s="67"/>
    </row>
    <row r="15" spans="1:14" s="79" customFormat="1" ht="21" customHeight="1">
      <c r="A15" s="244" t="s">
        <v>33</v>
      </c>
      <c r="B15" s="245"/>
      <c r="C15" s="246"/>
      <c r="D15" s="61">
        <f>COUNTA(D13:D14)</f>
        <v>2</v>
      </c>
      <c r="E15" s="75"/>
      <c r="F15" s="76"/>
      <c r="G15" s="77"/>
      <c r="H15" s="78"/>
    </row>
    <row r="16" spans="1:14" s="79" customFormat="1" ht="149.25" customHeight="1">
      <c r="A16" s="151" t="s">
        <v>38</v>
      </c>
      <c r="B16" s="154"/>
      <c r="C16" s="152"/>
      <c r="D16" s="153"/>
      <c r="E16" s="69" t="s">
        <v>60</v>
      </c>
      <c r="F16" s="142"/>
      <c r="G16" s="150"/>
      <c r="H16" s="71"/>
    </row>
    <row r="17" spans="1:8" s="79" customFormat="1" ht="21" customHeight="1">
      <c r="A17" s="244" t="s">
        <v>37</v>
      </c>
      <c r="B17" s="245"/>
      <c r="C17" s="246"/>
      <c r="D17" s="61">
        <f>COUNTA(D16:D16)</f>
        <v>0</v>
      </c>
      <c r="E17" s="75"/>
      <c r="F17" s="81"/>
      <c r="G17" s="77"/>
      <c r="H17" s="78"/>
    </row>
    <row r="18" spans="1:8" s="79" customFormat="1" ht="150" customHeight="1">
      <c r="A18" s="119" t="s">
        <v>39</v>
      </c>
      <c r="B18" s="117"/>
      <c r="C18" s="73"/>
      <c r="D18" s="156"/>
      <c r="E18" s="69" t="s">
        <v>60</v>
      </c>
      <c r="F18" s="142"/>
      <c r="G18" s="114"/>
      <c r="H18" s="71"/>
    </row>
    <row r="19" spans="1:8" s="79" customFormat="1" ht="21" customHeight="1">
      <c r="A19" s="244" t="s">
        <v>36</v>
      </c>
      <c r="B19" s="245"/>
      <c r="C19" s="246"/>
      <c r="D19" s="61">
        <f>COUNTA(D18:D18)</f>
        <v>0</v>
      </c>
      <c r="E19" s="75"/>
      <c r="F19" s="76"/>
      <c r="G19" s="77"/>
      <c r="H19" s="78"/>
    </row>
    <row r="20" spans="1:8" s="79" customFormat="1" ht="150" customHeight="1">
      <c r="A20" s="248" t="s">
        <v>40</v>
      </c>
      <c r="B20" s="182">
        <v>1</v>
      </c>
      <c r="C20" s="156" t="s">
        <v>80</v>
      </c>
      <c r="D20" s="156" t="s">
        <v>91</v>
      </c>
      <c r="E20" s="69"/>
      <c r="F20" s="197" t="s">
        <v>76</v>
      </c>
      <c r="G20" s="144"/>
      <c r="H20" s="190">
        <v>45838</v>
      </c>
    </row>
    <row r="21" spans="1:8" s="79" customFormat="1" ht="150" customHeight="1">
      <c r="A21" s="248"/>
      <c r="B21" s="182">
        <v>2</v>
      </c>
      <c r="C21" s="156" t="s">
        <v>81</v>
      </c>
      <c r="D21" s="156" t="s">
        <v>82</v>
      </c>
      <c r="E21" s="181"/>
      <c r="F21" s="197" t="s">
        <v>76</v>
      </c>
      <c r="G21" s="198"/>
      <c r="H21" s="190">
        <v>45838</v>
      </c>
    </row>
    <row r="22" spans="1:8" s="79" customFormat="1" ht="21" customHeight="1">
      <c r="A22" s="244" t="s">
        <v>35</v>
      </c>
      <c r="B22" s="245"/>
      <c r="C22" s="246"/>
      <c r="D22" s="61">
        <f>COUNTA(D20:D21)</f>
        <v>2</v>
      </c>
      <c r="E22" s="75"/>
      <c r="F22" s="76"/>
      <c r="G22" s="77"/>
      <c r="H22" s="78"/>
    </row>
    <row r="23" spans="1:8" s="79" customFormat="1" ht="150" customHeight="1">
      <c r="A23" s="148" t="s">
        <v>41</v>
      </c>
      <c r="B23" s="140"/>
      <c r="C23" s="139"/>
      <c r="D23" s="138"/>
      <c r="E23" s="69" t="s">
        <v>60</v>
      </c>
      <c r="F23" s="105"/>
      <c r="G23" s="137"/>
      <c r="H23" s="71"/>
    </row>
    <row r="24" spans="1:8" s="79" customFormat="1" ht="21" customHeight="1">
      <c r="A24" s="244" t="s">
        <v>34</v>
      </c>
      <c r="B24" s="245"/>
      <c r="C24" s="246"/>
      <c r="D24" s="61">
        <f>COUNTA(D23)</f>
        <v>0</v>
      </c>
      <c r="E24" s="75"/>
      <c r="F24" s="76"/>
      <c r="G24" s="77"/>
      <c r="H24" s="78"/>
    </row>
  </sheetData>
  <mergeCells count="12">
    <mergeCell ref="F1:G1"/>
    <mergeCell ref="F2:G2"/>
    <mergeCell ref="C4:G4"/>
    <mergeCell ref="A6:E9"/>
    <mergeCell ref="A24:C24"/>
    <mergeCell ref="A22:C22"/>
    <mergeCell ref="A17:C17"/>
    <mergeCell ref="A19:C19"/>
    <mergeCell ref="A10:B11"/>
    <mergeCell ref="A15:C15"/>
    <mergeCell ref="A20:A21"/>
    <mergeCell ref="A13:A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G13" sqref="G13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3" t="s">
        <v>72</v>
      </c>
      <c r="G1" s="233"/>
    </row>
    <row r="2" spans="1:14">
      <c r="A2" s="51" t="s">
        <v>1</v>
      </c>
      <c r="F2" s="233" t="s">
        <v>62</v>
      </c>
      <c r="G2" s="233"/>
    </row>
    <row r="3" spans="1:14" ht="6" customHeight="1"/>
    <row r="4" spans="1:14" ht="18.75">
      <c r="C4" s="234" t="s">
        <v>47</v>
      </c>
      <c r="D4" s="234"/>
      <c r="E4" s="234"/>
      <c r="F4" s="234"/>
      <c r="G4" s="234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5" t="s">
        <v>65</v>
      </c>
      <c r="B6" s="236"/>
      <c r="C6" s="236"/>
      <c r="D6" s="236"/>
      <c r="E6" s="237"/>
      <c r="F6" s="56" t="s">
        <v>7</v>
      </c>
      <c r="G6" s="57">
        <v>100</v>
      </c>
    </row>
    <row r="7" spans="1:14" ht="15.75" customHeight="1">
      <c r="A7" s="238"/>
      <c r="B7" s="239"/>
      <c r="C7" s="239"/>
      <c r="D7" s="239"/>
      <c r="E7" s="240"/>
      <c r="F7" s="58" t="s">
        <v>8</v>
      </c>
      <c r="G7" s="115">
        <f>SUM(C11:G11)</f>
        <v>1</v>
      </c>
    </row>
    <row r="8" spans="1:14" ht="15.75" customHeight="1">
      <c r="A8" s="238"/>
      <c r="B8" s="239"/>
      <c r="C8" s="239"/>
      <c r="D8" s="239"/>
      <c r="E8" s="240"/>
      <c r="F8" s="58" t="s">
        <v>2</v>
      </c>
      <c r="G8" s="116">
        <v>1</v>
      </c>
    </row>
    <row r="9" spans="1:14" ht="15.75" customHeight="1">
      <c r="A9" s="241"/>
      <c r="B9" s="242"/>
      <c r="C9" s="242"/>
      <c r="D9" s="242"/>
      <c r="E9" s="243"/>
      <c r="F9" s="59" t="s">
        <v>9</v>
      </c>
      <c r="G9" s="60">
        <f>G6-G7</f>
        <v>99</v>
      </c>
    </row>
    <row r="10" spans="1:14" s="64" customFormat="1" ht="15.75" customHeight="1">
      <c r="A10" s="247" t="s">
        <v>32</v>
      </c>
      <c r="B10" s="247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7"/>
      <c r="B11" s="247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84">
        <v>1</v>
      </c>
      <c r="C13" s="138"/>
      <c r="D13" s="84"/>
      <c r="E13" s="69" t="s">
        <v>60</v>
      </c>
      <c r="F13" s="88"/>
      <c r="G13" s="80"/>
      <c r="H13" s="169"/>
    </row>
    <row r="14" spans="1:14" s="79" customFormat="1" ht="21" customHeight="1">
      <c r="A14" s="244" t="s">
        <v>33</v>
      </c>
      <c r="B14" s="245"/>
      <c r="C14" s="246"/>
      <c r="D14" s="61">
        <f>COUNTA(D13:D13)</f>
        <v>0</v>
      </c>
      <c r="E14" s="75"/>
      <c r="F14" s="81"/>
      <c r="G14" s="77"/>
      <c r="H14" s="78"/>
    </row>
    <row r="15" spans="1:14" s="79" customFormat="1" ht="150" customHeight="1">
      <c r="A15" s="185" t="s">
        <v>38</v>
      </c>
      <c r="B15" s="184">
        <v>1</v>
      </c>
      <c r="C15" s="156" t="s">
        <v>71</v>
      </c>
      <c r="D15" s="156" t="s">
        <v>92</v>
      </c>
      <c r="E15" s="69"/>
      <c r="F15" s="142"/>
      <c r="G15" s="107">
        <v>45831</v>
      </c>
      <c r="H15" s="71">
        <v>45838</v>
      </c>
    </row>
    <row r="16" spans="1:14" s="79" customFormat="1" ht="21" customHeight="1">
      <c r="A16" s="244" t="s">
        <v>37</v>
      </c>
      <c r="B16" s="245"/>
      <c r="C16" s="246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83"/>
      <c r="C17" s="156"/>
      <c r="D17" s="156"/>
      <c r="E17" s="69"/>
      <c r="F17" s="86"/>
      <c r="G17" s="107"/>
      <c r="H17" s="71"/>
    </row>
    <row r="18" spans="1:8" s="79" customFormat="1" ht="21" customHeight="1">
      <c r="A18" s="244" t="s">
        <v>36</v>
      </c>
      <c r="B18" s="245"/>
      <c r="C18" s="246"/>
      <c r="D18" s="61">
        <f>COUNTA(D17:D17)</f>
        <v>0</v>
      </c>
      <c r="E18" s="75"/>
      <c r="F18" s="81"/>
      <c r="G18" s="77"/>
      <c r="H18" s="78"/>
    </row>
    <row r="19" spans="1:8" s="79" customFormat="1" ht="150" customHeight="1">
      <c r="A19" s="113" t="s">
        <v>40</v>
      </c>
      <c r="B19" s="72"/>
      <c r="C19" s="141"/>
      <c r="D19" s="84"/>
      <c r="E19" s="69" t="s">
        <v>60</v>
      </c>
      <c r="F19" s="69"/>
      <c r="G19" s="80"/>
      <c r="H19" s="134"/>
    </row>
    <row r="20" spans="1:8" s="79" customFormat="1" ht="21" customHeight="1">
      <c r="A20" s="244" t="s">
        <v>35</v>
      </c>
      <c r="B20" s="245"/>
      <c r="C20" s="246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91"/>
      <c r="C21" s="73"/>
      <c r="D21" s="84"/>
      <c r="E21" s="69" t="s">
        <v>60</v>
      </c>
      <c r="F21" s="88"/>
      <c r="G21" s="80"/>
      <c r="H21" s="93"/>
    </row>
    <row r="22" spans="1:8" s="79" customFormat="1" ht="21" customHeight="1">
      <c r="A22" s="244" t="s">
        <v>34</v>
      </c>
      <c r="B22" s="245"/>
      <c r="C22" s="246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E19" sqref="E1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3" t="s">
        <v>72</v>
      </c>
      <c r="G1" s="233"/>
    </row>
    <row r="2" spans="1:14">
      <c r="A2" s="51" t="s">
        <v>1</v>
      </c>
      <c r="F2" s="233" t="s">
        <v>62</v>
      </c>
      <c r="G2" s="233"/>
    </row>
    <row r="3" spans="1:14" ht="6" customHeight="1"/>
    <row r="4" spans="1:14" ht="18.75">
      <c r="C4" s="234" t="s">
        <v>48</v>
      </c>
      <c r="D4" s="234"/>
      <c r="E4" s="234"/>
      <c r="F4" s="234"/>
      <c r="G4" s="234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35" t="s">
        <v>65</v>
      </c>
      <c r="B6" s="236"/>
      <c r="C6" s="236"/>
      <c r="D6" s="236"/>
      <c r="E6" s="237"/>
      <c r="F6" s="56" t="s">
        <v>7</v>
      </c>
      <c r="G6" s="57">
        <v>100</v>
      </c>
    </row>
    <row r="7" spans="1:14" ht="15.75" customHeight="1">
      <c r="A7" s="238"/>
      <c r="B7" s="239"/>
      <c r="C7" s="239"/>
      <c r="D7" s="239"/>
      <c r="E7" s="240"/>
      <c r="F7" s="58" t="s">
        <v>8</v>
      </c>
      <c r="G7" s="115">
        <f>SUM(C11:G11)</f>
        <v>0</v>
      </c>
    </row>
    <row r="8" spans="1:14" ht="15.75" customHeight="1">
      <c r="A8" s="238"/>
      <c r="B8" s="239"/>
      <c r="C8" s="239"/>
      <c r="D8" s="239"/>
      <c r="E8" s="240"/>
      <c r="F8" s="58" t="s">
        <v>2</v>
      </c>
      <c r="G8" s="116">
        <v>0</v>
      </c>
    </row>
    <row r="9" spans="1:14" ht="15.75" customHeight="1">
      <c r="A9" s="241"/>
      <c r="B9" s="242"/>
      <c r="C9" s="242"/>
      <c r="D9" s="242"/>
      <c r="E9" s="243"/>
      <c r="F9" s="59" t="s">
        <v>9</v>
      </c>
      <c r="G9" s="97">
        <f>G6-G7</f>
        <v>100</v>
      </c>
    </row>
    <row r="10" spans="1:14" s="64" customFormat="1" ht="15.75" customHeight="1">
      <c r="A10" s="247" t="s">
        <v>32</v>
      </c>
      <c r="B10" s="247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7"/>
      <c r="B11" s="247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5" t="s">
        <v>43</v>
      </c>
      <c r="B13" s="69"/>
      <c r="C13" s="69"/>
      <c r="D13" s="149"/>
      <c r="E13" s="69" t="s">
        <v>60</v>
      </c>
      <c r="F13" s="86"/>
      <c r="G13" s="146"/>
      <c r="H13" s="147"/>
    </row>
    <row r="14" spans="1:14" s="79" customFormat="1" ht="21" customHeight="1">
      <c r="A14" s="244" t="s">
        <v>33</v>
      </c>
      <c r="B14" s="245"/>
      <c r="C14" s="246"/>
      <c r="D14" s="61">
        <f>COUNTA(D13)</f>
        <v>0</v>
      </c>
      <c r="E14" s="75"/>
      <c r="F14" s="81"/>
      <c r="G14" s="77"/>
      <c r="H14" s="78"/>
    </row>
    <row r="15" spans="1:14" s="79" customFormat="1" ht="150" customHeight="1">
      <c r="A15" s="166" t="s">
        <v>38</v>
      </c>
      <c r="B15" s="163"/>
      <c r="C15" s="73"/>
      <c r="D15" s="156"/>
      <c r="E15" s="69" t="s">
        <v>60</v>
      </c>
      <c r="F15" s="142"/>
      <c r="G15" s="164"/>
      <c r="H15" s="157"/>
    </row>
    <row r="16" spans="1:14" s="79" customFormat="1" ht="21" customHeight="1">
      <c r="A16" s="244" t="s">
        <v>37</v>
      </c>
      <c r="B16" s="245"/>
      <c r="C16" s="246"/>
      <c r="D16" s="61">
        <f>COUNTA(D15:D15)</f>
        <v>0</v>
      </c>
      <c r="E16" s="75"/>
      <c r="F16" s="81"/>
      <c r="G16" s="99"/>
      <c r="H16" s="100"/>
    </row>
    <row r="17" spans="1:8" s="79" customFormat="1" ht="150" customHeight="1">
      <c r="A17" s="120" t="s">
        <v>39</v>
      </c>
      <c r="B17" s="117"/>
      <c r="C17" s="138"/>
      <c r="D17" s="156"/>
      <c r="E17" s="69" t="s">
        <v>60</v>
      </c>
      <c r="F17" s="69"/>
      <c r="G17" s="144"/>
      <c r="H17" s="157"/>
    </row>
    <row r="18" spans="1:8" s="79" customFormat="1" ht="21" customHeight="1">
      <c r="A18" s="244" t="s">
        <v>36</v>
      </c>
      <c r="B18" s="245"/>
      <c r="C18" s="246"/>
      <c r="D18" s="61">
        <f>COUNTA(D17:D17)</f>
        <v>0</v>
      </c>
      <c r="E18" s="75"/>
      <c r="F18" s="76"/>
      <c r="G18" s="99"/>
      <c r="H18" s="100"/>
    </row>
    <row r="19" spans="1:8" s="79" customFormat="1" ht="150" customHeight="1">
      <c r="A19" s="82" t="s">
        <v>40</v>
      </c>
      <c r="B19" s="117"/>
      <c r="C19" s="70"/>
      <c r="D19" s="189"/>
      <c r="E19" s="69" t="s">
        <v>60</v>
      </c>
      <c r="F19" s="86"/>
      <c r="G19" s="70"/>
      <c r="H19" s="147"/>
    </row>
    <row r="20" spans="1:8" s="79" customFormat="1" ht="21" customHeight="1">
      <c r="A20" s="244" t="s">
        <v>35</v>
      </c>
      <c r="B20" s="245"/>
      <c r="C20" s="246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72"/>
      <c r="C21" s="139"/>
      <c r="D21" s="138"/>
      <c r="E21" s="69" t="s">
        <v>60</v>
      </c>
      <c r="F21" s="70"/>
      <c r="G21" s="90"/>
      <c r="H21" s="134"/>
    </row>
    <row r="22" spans="1:8" s="79" customFormat="1" ht="21" customHeight="1">
      <c r="A22" s="244" t="s">
        <v>34</v>
      </c>
      <c r="B22" s="245"/>
      <c r="C22" s="246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Normal="100" workbookViewId="0">
      <pane ySplit="12" topLeftCell="A13" activePane="bottomLeft" state="frozen"/>
      <selection pane="bottomLeft" activeCell="G15" sqref="G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3" t="s">
        <v>73</v>
      </c>
      <c r="G1" s="233"/>
    </row>
    <row r="2" spans="1:14">
      <c r="A2" s="51" t="s">
        <v>1</v>
      </c>
      <c r="F2" s="233" t="s">
        <v>62</v>
      </c>
      <c r="G2" s="233"/>
    </row>
    <row r="3" spans="1:14" ht="6" customHeight="1"/>
    <row r="4" spans="1:14" ht="18.75">
      <c r="C4" s="234" t="s">
        <v>49</v>
      </c>
      <c r="D4" s="234"/>
      <c r="E4" s="234"/>
      <c r="F4" s="234"/>
      <c r="G4" s="234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35" t="s">
        <v>65</v>
      </c>
      <c r="B6" s="236"/>
      <c r="C6" s="236"/>
      <c r="D6" s="236"/>
      <c r="E6" s="237"/>
      <c r="F6" s="56" t="s">
        <v>7</v>
      </c>
      <c r="G6" s="57">
        <v>100</v>
      </c>
    </row>
    <row r="7" spans="1:14" ht="15.75" customHeight="1">
      <c r="A7" s="238"/>
      <c r="B7" s="239"/>
      <c r="C7" s="239"/>
      <c r="D7" s="239"/>
      <c r="E7" s="240"/>
      <c r="F7" s="58" t="s">
        <v>8</v>
      </c>
      <c r="G7" s="115">
        <f>SUM(C11:G11)</f>
        <v>1</v>
      </c>
    </row>
    <row r="8" spans="1:14" ht="15.75" customHeight="1">
      <c r="A8" s="238"/>
      <c r="B8" s="239"/>
      <c r="C8" s="239"/>
      <c r="D8" s="239"/>
      <c r="E8" s="240"/>
      <c r="F8" s="58" t="s">
        <v>2</v>
      </c>
      <c r="G8" s="116">
        <v>1</v>
      </c>
    </row>
    <row r="9" spans="1:14" ht="15.75" customHeight="1">
      <c r="A9" s="241"/>
      <c r="B9" s="242"/>
      <c r="C9" s="242"/>
      <c r="D9" s="242"/>
      <c r="E9" s="243"/>
      <c r="F9" s="59" t="s">
        <v>9</v>
      </c>
      <c r="G9" s="60">
        <f>G6-G7</f>
        <v>99</v>
      </c>
    </row>
    <row r="10" spans="1:14" s="64" customFormat="1" ht="15.75" customHeight="1">
      <c r="A10" s="247" t="s">
        <v>32</v>
      </c>
      <c r="B10" s="247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7"/>
      <c r="B11" s="247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94" t="s">
        <v>43</v>
      </c>
      <c r="B13" s="158"/>
      <c r="C13" s="149"/>
      <c r="D13" s="149"/>
      <c r="E13" s="69" t="s">
        <v>60</v>
      </c>
      <c r="F13" s="142"/>
      <c r="G13" s="144"/>
      <c r="H13" s="71"/>
    </row>
    <row r="14" spans="1:14" s="79" customFormat="1" ht="21" customHeight="1">
      <c r="A14" s="244" t="s">
        <v>33</v>
      </c>
      <c r="B14" s="245"/>
      <c r="C14" s="246"/>
      <c r="D14" s="61">
        <f>COUNTA(D13:D13)</f>
        <v>0</v>
      </c>
      <c r="E14" s="75"/>
      <c r="F14" s="143"/>
      <c r="G14" s="77"/>
      <c r="H14" s="78"/>
    </row>
    <row r="15" spans="1:14" s="79" customFormat="1" ht="150" customHeight="1">
      <c r="A15" s="193" t="s">
        <v>64</v>
      </c>
      <c r="B15" s="201">
        <v>1</v>
      </c>
      <c r="C15" s="202" t="s">
        <v>90</v>
      </c>
      <c r="D15" s="156" t="s">
        <v>92</v>
      </c>
      <c r="E15" s="203"/>
      <c r="F15" s="86"/>
      <c r="G15" s="107">
        <v>45824</v>
      </c>
      <c r="H15" s="71">
        <v>45838</v>
      </c>
    </row>
    <row r="16" spans="1:14" s="79" customFormat="1" ht="21" customHeight="1">
      <c r="A16" s="244" t="s">
        <v>37</v>
      </c>
      <c r="B16" s="245"/>
      <c r="C16" s="246"/>
      <c r="D16" s="61">
        <f>COUNTA(D15:D15)</f>
        <v>1</v>
      </c>
      <c r="E16" s="75"/>
      <c r="F16" s="143"/>
      <c r="G16" s="159"/>
      <c r="H16" s="78"/>
    </row>
    <row r="17" spans="1:8" s="79" customFormat="1" ht="150" customHeight="1">
      <c r="A17" s="122" t="s">
        <v>39</v>
      </c>
      <c r="B17" s="72"/>
      <c r="C17" s="149"/>
      <c r="D17" s="149"/>
      <c r="E17" s="69" t="s">
        <v>60</v>
      </c>
      <c r="F17" s="142"/>
      <c r="G17" s="144"/>
      <c r="H17" s="134"/>
    </row>
    <row r="18" spans="1:8" s="79" customFormat="1" ht="21" customHeight="1">
      <c r="A18" s="244" t="s">
        <v>36</v>
      </c>
      <c r="B18" s="245"/>
      <c r="C18" s="246"/>
      <c r="D18" s="61">
        <f>COUNTA(D17:D17)</f>
        <v>0</v>
      </c>
      <c r="E18" s="75"/>
      <c r="F18" s="76"/>
      <c r="G18" s="77"/>
      <c r="H18" s="78"/>
    </row>
    <row r="19" spans="1:8" s="79" customFormat="1" ht="150" customHeight="1">
      <c r="A19" s="186" t="s">
        <v>40</v>
      </c>
      <c r="B19" s="175"/>
      <c r="C19" s="176"/>
      <c r="D19" s="177"/>
      <c r="E19" s="69" t="s">
        <v>60</v>
      </c>
      <c r="F19" s="86"/>
      <c r="G19" s="170"/>
      <c r="H19" s="71"/>
    </row>
    <row r="20" spans="1:8" s="79" customFormat="1" ht="21" customHeight="1">
      <c r="A20" s="244" t="s">
        <v>35</v>
      </c>
      <c r="B20" s="245"/>
      <c r="C20" s="246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106"/>
      <c r="D21" s="84"/>
      <c r="E21" s="69" t="s">
        <v>60</v>
      </c>
      <c r="F21" s="88"/>
      <c r="G21" s="107"/>
      <c r="H21" s="74"/>
    </row>
    <row r="22" spans="1:8" s="79" customFormat="1" ht="21" customHeight="1">
      <c r="A22" s="244" t="s">
        <v>34</v>
      </c>
      <c r="B22" s="245"/>
      <c r="C22" s="246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3"/>
  <sheetViews>
    <sheetView zoomScaleNormal="100" workbookViewId="0">
      <pane ySplit="12" topLeftCell="A13" activePane="bottomLeft" state="frozen"/>
      <selection pane="bottomLeft" activeCell="G16" sqref="G16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3" t="s">
        <v>74</v>
      </c>
      <c r="G1" s="233"/>
    </row>
    <row r="2" spans="1:14">
      <c r="A2" s="51" t="s">
        <v>1</v>
      </c>
      <c r="F2" s="233" t="s">
        <v>62</v>
      </c>
      <c r="G2" s="233"/>
    </row>
    <row r="3" spans="1:14" ht="6" customHeight="1"/>
    <row r="4" spans="1:14" ht="18.75">
      <c r="C4" s="234" t="s">
        <v>50</v>
      </c>
      <c r="D4" s="234"/>
      <c r="E4" s="234"/>
      <c r="F4" s="234"/>
      <c r="G4" s="234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35" t="s">
        <v>65</v>
      </c>
      <c r="B6" s="236"/>
      <c r="C6" s="236"/>
      <c r="D6" s="236"/>
      <c r="E6" s="237"/>
      <c r="F6" s="56" t="s">
        <v>7</v>
      </c>
      <c r="G6" s="57">
        <v>100</v>
      </c>
    </row>
    <row r="7" spans="1:14" ht="15.75" customHeight="1">
      <c r="A7" s="238"/>
      <c r="B7" s="239"/>
      <c r="C7" s="239"/>
      <c r="D7" s="239"/>
      <c r="E7" s="240"/>
      <c r="F7" s="58" t="s">
        <v>8</v>
      </c>
      <c r="G7" s="115">
        <f>SUM(C11:G11)</f>
        <v>2</v>
      </c>
    </row>
    <row r="8" spans="1:14" ht="15.75" customHeight="1">
      <c r="A8" s="238"/>
      <c r="B8" s="239"/>
      <c r="C8" s="239"/>
      <c r="D8" s="239"/>
      <c r="E8" s="240"/>
      <c r="F8" s="58" t="s">
        <v>2</v>
      </c>
      <c r="G8" s="116">
        <v>2</v>
      </c>
    </row>
    <row r="9" spans="1:14" ht="15.75" customHeight="1">
      <c r="A9" s="241"/>
      <c r="B9" s="242"/>
      <c r="C9" s="242"/>
      <c r="D9" s="242"/>
      <c r="E9" s="243"/>
      <c r="F9" s="59" t="s">
        <v>9</v>
      </c>
      <c r="G9" s="60">
        <f>G6-G7</f>
        <v>98</v>
      </c>
    </row>
    <row r="10" spans="1:14" s="64" customFormat="1" ht="15.75" customHeight="1">
      <c r="A10" s="247" t="s">
        <v>32</v>
      </c>
      <c r="B10" s="247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7"/>
      <c r="B11" s="247"/>
      <c r="C11" s="61">
        <f>D14</f>
        <v>0</v>
      </c>
      <c r="D11" s="61">
        <f>D17</f>
        <v>2</v>
      </c>
      <c r="E11" s="61">
        <f>D19</f>
        <v>0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08" t="s">
        <v>43</v>
      </c>
      <c r="B13" s="158"/>
      <c r="C13" s="149"/>
      <c r="D13" s="149"/>
      <c r="E13" s="69" t="s">
        <v>60</v>
      </c>
      <c r="F13" s="86"/>
      <c r="G13" s="118"/>
      <c r="H13" s="71"/>
    </row>
    <row r="14" spans="1:14" s="79" customFormat="1" ht="21" customHeight="1">
      <c r="A14" s="244" t="s">
        <v>33</v>
      </c>
      <c r="B14" s="245"/>
      <c r="C14" s="246"/>
      <c r="D14" s="61">
        <f>COUNTA(D13:D13)</f>
        <v>0</v>
      </c>
      <c r="E14" s="75"/>
      <c r="F14" s="143"/>
      <c r="G14" s="159"/>
      <c r="H14" s="78"/>
    </row>
    <row r="15" spans="1:14" s="79" customFormat="1" ht="147.75" customHeight="1">
      <c r="A15" s="248" t="s">
        <v>38</v>
      </c>
      <c r="B15" s="200">
        <v>1</v>
      </c>
      <c r="C15" s="149" t="s">
        <v>93</v>
      </c>
      <c r="D15" s="149" t="s">
        <v>94</v>
      </c>
      <c r="E15" s="69"/>
      <c r="F15" s="142"/>
      <c r="G15" s="118">
        <v>45833</v>
      </c>
      <c r="H15" s="71">
        <v>45838</v>
      </c>
    </row>
    <row r="16" spans="1:14" s="79" customFormat="1" ht="147.75" customHeight="1">
      <c r="A16" s="248"/>
      <c r="B16" s="199">
        <v>2</v>
      </c>
      <c r="C16" s="149" t="s">
        <v>88</v>
      </c>
      <c r="D16" s="149" t="s">
        <v>95</v>
      </c>
      <c r="E16" s="69"/>
      <c r="F16" s="142"/>
      <c r="G16" s="118">
        <v>45833</v>
      </c>
      <c r="H16" s="71">
        <v>45838</v>
      </c>
    </row>
    <row r="17" spans="1:8" s="79" customFormat="1" ht="21" customHeight="1">
      <c r="A17" s="244" t="s">
        <v>37</v>
      </c>
      <c r="B17" s="245"/>
      <c r="C17" s="246"/>
      <c r="D17" s="61">
        <f>COUNTA(D15:D16)</f>
        <v>2</v>
      </c>
      <c r="E17" s="75"/>
      <c r="F17" s="81"/>
      <c r="G17" s="99"/>
      <c r="H17" s="78"/>
    </row>
    <row r="18" spans="1:8" s="79" customFormat="1" ht="150" customHeight="1">
      <c r="A18" s="187" t="s">
        <v>39</v>
      </c>
      <c r="B18" s="175"/>
      <c r="C18" s="177"/>
      <c r="D18" s="167"/>
      <c r="E18" s="162"/>
      <c r="F18" s="86"/>
      <c r="G18" s="70"/>
      <c r="H18" s="71"/>
    </row>
    <row r="19" spans="1:8" s="79" customFormat="1" ht="21" customHeight="1">
      <c r="A19" s="244" t="s">
        <v>36</v>
      </c>
      <c r="B19" s="245"/>
      <c r="C19" s="246"/>
      <c r="D19" s="61">
        <f>COUNTA(D18:D18)</f>
        <v>0</v>
      </c>
      <c r="E19" s="75"/>
      <c r="F19" s="143"/>
      <c r="G19" s="159"/>
      <c r="H19" s="78"/>
    </row>
    <row r="20" spans="1:8" s="79" customFormat="1" ht="150" customHeight="1">
      <c r="A20" s="121" t="s">
        <v>40</v>
      </c>
      <c r="B20" s="182"/>
      <c r="C20" s="183"/>
      <c r="D20" s="156"/>
      <c r="E20" s="69" t="s">
        <v>60</v>
      </c>
      <c r="F20" s="165"/>
      <c r="G20" s="118"/>
      <c r="H20" s="74"/>
    </row>
    <row r="21" spans="1:8" s="79" customFormat="1" ht="21" customHeight="1">
      <c r="A21" s="244" t="s">
        <v>35</v>
      </c>
      <c r="B21" s="245"/>
      <c r="C21" s="246"/>
      <c r="D21" s="61">
        <f>COUNTA(D20:D20)</f>
        <v>0</v>
      </c>
      <c r="E21" s="75"/>
      <c r="F21" s="76"/>
      <c r="G21" s="77"/>
      <c r="H21" s="78"/>
    </row>
    <row r="22" spans="1:8" s="79" customFormat="1" ht="150" customHeight="1">
      <c r="A22" s="92" t="s">
        <v>41</v>
      </c>
      <c r="B22" s="83"/>
      <c r="C22" s="84"/>
      <c r="D22" s="84"/>
      <c r="E22" s="69" t="s">
        <v>60</v>
      </c>
      <c r="F22" s="110"/>
      <c r="G22" s="80"/>
      <c r="H22" s="71"/>
    </row>
    <row r="23" spans="1:8" s="79" customFormat="1" ht="21" customHeight="1">
      <c r="A23" s="244" t="s">
        <v>34</v>
      </c>
      <c r="B23" s="245"/>
      <c r="C23" s="246"/>
      <c r="D23" s="61">
        <f>COUNTA(D22:D22)</f>
        <v>0</v>
      </c>
      <c r="E23" s="75"/>
      <c r="F23" s="76"/>
      <c r="G23" s="77"/>
      <c r="H23" s="78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N13" sqref="N1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3" t="s">
        <v>74</v>
      </c>
      <c r="G1" s="233"/>
    </row>
    <row r="2" spans="1:14">
      <c r="A2" s="51" t="s">
        <v>1</v>
      </c>
      <c r="F2" s="233" t="s">
        <v>62</v>
      </c>
      <c r="G2" s="233"/>
    </row>
    <row r="3" spans="1:14" ht="6" customHeight="1"/>
    <row r="4" spans="1:14" ht="18.75">
      <c r="C4" s="234" t="s">
        <v>51</v>
      </c>
      <c r="D4" s="234"/>
      <c r="E4" s="234"/>
      <c r="F4" s="234"/>
      <c r="G4" s="234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5" t="s">
        <v>65</v>
      </c>
      <c r="B6" s="236"/>
      <c r="C6" s="236"/>
      <c r="D6" s="236"/>
      <c r="E6" s="237"/>
      <c r="F6" s="56" t="s">
        <v>7</v>
      </c>
      <c r="G6" s="57">
        <v>100</v>
      </c>
    </row>
    <row r="7" spans="1:14" ht="15.75" customHeight="1">
      <c r="A7" s="238"/>
      <c r="B7" s="239"/>
      <c r="C7" s="239"/>
      <c r="D7" s="239"/>
      <c r="E7" s="240"/>
      <c r="F7" s="58" t="s">
        <v>8</v>
      </c>
      <c r="G7" s="115">
        <f>SUM(C11:G11)</f>
        <v>1</v>
      </c>
    </row>
    <row r="8" spans="1:14" ht="15.75" customHeight="1">
      <c r="A8" s="238"/>
      <c r="B8" s="239"/>
      <c r="C8" s="239"/>
      <c r="D8" s="239"/>
      <c r="E8" s="240"/>
      <c r="F8" s="58" t="s">
        <v>2</v>
      </c>
      <c r="G8" s="116">
        <v>1</v>
      </c>
    </row>
    <row r="9" spans="1:14" ht="15.75" customHeight="1">
      <c r="A9" s="241"/>
      <c r="B9" s="242"/>
      <c r="C9" s="242"/>
      <c r="D9" s="242"/>
      <c r="E9" s="243"/>
      <c r="F9" s="59" t="s">
        <v>9</v>
      </c>
      <c r="G9" s="60">
        <f>G6-G7</f>
        <v>99</v>
      </c>
    </row>
    <row r="10" spans="1:14" s="64" customFormat="1" ht="15.75" customHeight="1">
      <c r="A10" s="247" t="s">
        <v>32</v>
      </c>
      <c r="B10" s="247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7"/>
      <c r="B11" s="247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68" t="s">
        <v>43</v>
      </c>
      <c r="B13" s="178"/>
      <c r="C13" s="178"/>
      <c r="D13" s="178"/>
      <c r="E13" s="69" t="s">
        <v>60</v>
      </c>
      <c r="F13" s="69"/>
      <c r="G13" s="178"/>
      <c r="H13" s="172"/>
    </row>
    <row r="14" spans="1:14" s="79" customFormat="1" ht="21" customHeight="1">
      <c r="A14" s="244" t="s">
        <v>33</v>
      </c>
      <c r="B14" s="245"/>
      <c r="C14" s="246"/>
      <c r="D14" s="61">
        <f>COUNTA(D13)</f>
        <v>0</v>
      </c>
      <c r="E14" s="75"/>
      <c r="F14" s="81"/>
      <c r="G14" s="77"/>
      <c r="H14" s="78"/>
    </row>
    <row r="15" spans="1:14" s="79" customFormat="1" ht="150" customHeight="1">
      <c r="A15" s="195" t="s">
        <v>38</v>
      </c>
      <c r="B15" s="188">
        <v>1</v>
      </c>
      <c r="C15" s="173" t="s">
        <v>89</v>
      </c>
      <c r="D15" s="156" t="s">
        <v>92</v>
      </c>
      <c r="E15" s="69"/>
      <c r="F15" s="86"/>
      <c r="G15" s="107">
        <v>45834</v>
      </c>
      <c r="H15" s="172">
        <v>45838</v>
      </c>
    </row>
    <row r="16" spans="1:14" s="79" customFormat="1" ht="21" customHeight="1">
      <c r="A16" s="244" t="s">
        <v>37</v>
      </c>
      <c r="B16" s="245"/>
      <c r="C16" s="246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08" t="s">
        <v>39</v>
      </c>
      <c r="B17" s="109"/>
      <c r="C17" s="173"/>
      <c r="D17" s="173"/>
      <c r="E17" s="69" t="s">
        <v>60</v>
      </c>
      <c r="F17" s="105"/>
      <c r="G17" s="107"/>
      <c r="H17" s="74"/>
    </row>
    <row r="18" spans="1:8" s="79" customFormat="1" ht="21" customHeight="1">
      <c r="A18" s="244" t="s">
        <v>36</v>
      </c>
      <c r="B18" s="245"/>
      <c r="C18" s="246"/>
      <c r="D18" s="61">
        <f>COUNTA(D17:D17)</f>
        <v>0</v>
      </c>
      <c r="E18" s="75"/>
      <c r="F18" s="81"/>
      <c r="G18" s="99"/>
      <c r="H18" s="78"/>
    </row>
    <row r="19" spans="1:8" s="79" customFormat="1" ht="150" customHeight="1">
      <c r="A19" s="82" t="s">
        <v>40</v>
      </c>
      <c r="B19" s="175"/>
      <c r="C19" s="177"/>
      <c r="D19" s="161"/>
      <c r="E19" s="69"/>
      <c r="F19" s="86"/>
      <c r="G19" s="107"/>
      <c r="H19" s="172"/>
    </row>
    <row r="20" spans="1:8" s="79" customFormat="1" ht="21" customHeight="1">
      <c r="A20" s="244" t="s">
        <v>35</v>
      </c>
      <c r="B20" s="245"/>
      <c r="C20" s="246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111"/>
      <c r="C21" s="87"/>
      <c r="D21" s="84"/>
      <c r="E21" s="69" t="s">
        <v>60</v>
      </c>
      <c r="F21" s="88"/>
      <c r="G21" s="80"/>
      <c r="H21" s="71"/>
    </row>
    <row r="22" spans="1:8" s="79" customFormat="1" ht="21" customHeight="1">
      <c r="A22" s="244" t="s">
        <v>34</v>
      </c>
      <c r="B22" s="245"/>
      <c r="C22" s="246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2025-06-30T03:47:28Z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